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00" windowWidth="19185" windowHeight="6780" activeTab="0"/>
  </bookViews>
  <sheets>
    <sheet name="Death_ERR" sheetId="1" r:id="rId1"/>
    <sheet name="Death_SSR" sheetId="2" r:id="rId2"/>
    <sheet name="Fiscal History Calculations" sheetId="3" r:id="rId3"/>
  </sheets>
  <definedNames>
    <definedName name="_xlnm._FilterDatabase" localSheetId="0" hidden="1">'Death_ERR'!$A$1:$F$240</definedName>
    <definedName name="_xlnm._FilterDatabase" localSheetId="1" hidden="1">'Death_SSR'!$A$1:$E$198</definedName>
    <definedName name="_xlnm.Print_Area" localSheetId="0">'Death_ERR'!$A$1:$F$240</definedName>
    <definedName name="_xlnm.Print_Area" localSheetId="1">'Death_SSR'!$A$1:$E$198</definedName>
    <definedName name="_xlnm.Print_Titles" localSheetId="0">'Death_ERR'!$1:$1</definedName>
    <definedName name="_xlnm.Print_Titles" localSheetId="1">'Death_SSR'!$1:$1</definedName>
  </definedNames>
  <calcPr fullCalcOnLoad="1"/>
</workbook>
</file>

<file path=xl/sharedStrings.xml><?xml version="1.0" encoding="utf-8"?>
<sst xmlns="http://schemas.openxmlformats.org/spreadsheetml/2006/main" count="1131" uniqueCount="441">
  <si>
    <t>Ex. #</t>
  </si>
  <si>
    <t>Data Element</t>
  </si>
  <si>
    <t>Value</t>
  </si>
  <si>
    <t>Employee</t>
  </si>
  <si>
    <t>US</t>
  </si>
  <si>
    <t>United States</t>
  </si>
  <si>
    <t>HumanResourceDataProviderCode</t>
  </si>
  <si>
    <t>PayrollOfficeNumber</t>
  </si>
  <si>
    <t>SubmittingPersonnelOfficeIdentifier</t>
  </si>
  <si>
    <t>SocialSecurityNumber</t>
  </si>
  <si>
    <t>NameGiven</t>
  </si>
  <si>
    <t>NameFamily</t>
  </si>
  <si>
    <t>DateOfBirth</t>
  </si>
  <si>
    <t>NameMiddle</t>
  </si>
  <si>
    <t>Name</t>
  </si>
  <si>
    <t>EmailAddress</t>
  </si>
  <si>
    <t>PhoneNumber</t>
  </si>
  <si>
    <t>FaxNumber</t>
  </si>
  <si>
    <t>AddressLine1</t>
  </si>
  <si>
    <t>City</t>
  </si>
  <si>
    <t>StateCode</t>
  </si>
  <si>
    <t>PostalCode</t>
  </si>
  <si>
    <t>CountryCode</t>
  </si>
  <si>
    <t>69-067004</t>
  </si>
  <si>
    <t>HRCheckList</t>
  </si>
  <si>
    <t>OPMForm1510Indicator</t>
  </si>
  <si>
    <t>Y</t>
  </si>
  <si>
    <t>Yes</t>
  </si>
  <si>
    <t>N</t>
  </si>
  <si>
    <t>AgencyAnnuityEstimateIndicator</t>
  </si>
  <si>
    <t>SF3102Indicator</t>
  </si>
  <si>
    <t>SF3112Indicator</t>
  </si>
  <si>
    <t>MilitaryServiceDepositCounselingIndicator</t>
  </si>
  <si>
    <t>ServiceHistory</t>
  </si>
  <si>
    <t>ServiceStartDate</t>
  </si>
  <si>
    <t>ServiceEndDate</t>
  </si>
  <si>
    <t>WorkSchedules</t>
  </si>
  <si>
    <t>WorkSchedule</t>
  </si>
  <si>
    <t>WorkScheduleCode</t>
  </si>
  <si>
    <t>WorkScheduleEffectiveDate</t>
  </si>
  <si>
    <t>SpecialPopulationIndicator</t>
  </si>
  <si>
    <t>IntermittentPeriod</t>
  </si>
  <si>
    <t>SummaryYear</t>
  </si>
  <si>
    <t>IntermittentWorkUnitCode</t>
  </si>
  <si>
    <t>IntermittentWorkAmount</t>
  </si>
  <si>
    <t>IntermittentPeriods</t>
  </si>
  <si>
    <t>LWOPPeriods</t>
  </si>
  <si>
    <t>LWOPPeriod</t>
  </si>
  <si>
    <t>LWOPStartDate</t>
  </si>
  <si>
    <t>LWOPEndDate</t>
  </si>
  <si>
    <t>LWOPTypeCode</t>
  </si>
  <si>
    <t>NonDeductionServiceStartDate</t>
  </si>
  <si>
    <t>NonDeductionServiceEndDate</t>
  </si>
  <si>
    <t>RetirementCreditableEarnings</t>
  </si>
  <si>
    <t>NatureOfActionCode</t>
  </si>
  <si>
    <t>NatureOfActionEffectiveDate</t>
  </si>
  <si>
    <t>TotalRetirementCreditableBasicPay</t>
  </si>
  <si>
    <t>PayBasisTypeCode</t>
  </si>
  <si>
    <t>IntermittentStartDate</t>
  </si>
  <si>
    <t>IntermittentEndDate</t>
  </si>
  <si>
    <t>SubmittingAgencySubelementCode</t>
  </si>
  <si>
    <t>F</t>
  </si>
  <si>
    <t>Full-time</t>
  </si>
  <si>
    <t>--</t>
  </si>
  <si>
    <t>PA</t>
  </si>
  <si>
    <t>Per Annum</t>
  </si>
  <si>
    <t>01/20/2008</t>
  </si>
  <si>
    <t>01/19/2008</t>
  </si>
  <si>
    <t>Yes - FERS Des Ben</t>
  </si>
  <si>
    <t>LetterOfSpecialServiceIndicator</t>
  </si>
  <si>
    <t>OWCPSupportingDocumentationIndicator</t>
  </si>
  <si>
    <t>NatureOfActionNotToExceedDate</t>
  </si>
  <si>
    <t>RecordIdentifier</t>
  </si>
  <si>
    <t>11/20/2010</t>
  </si>
  <si>
    <t>ALBERT</t>
  </si>
  <si>
    <t>JONES</t>
  </si>
  <si>
    <t>MICHAEL</t>
  </si>
  <si>
    <t>201002030000</t>
  </si>
  <si>
    <t>VATA</t>
  </si>
  <si>
    <t>Veterans Health Administration</t>
  </si>
  <si>
    <t xml:space="preserve">Agency assigned record identifier </t>
  </si>
  <si>
    <t>DC</t>
  </si>
  <si>
    <t>Washington</t>
  </si>
  <si>
    <t>810 Vermont Avenue, NW</t>
  </si>
  <si>
    <t>Ralph Macchio</t>
  </si>
  <si>
    <t>ralph.macchio@va.gov</t>
  </si>
  <si>
    <t>District of Columbia</t>
  </si>
  <si>
    <t>01</t>
  </si>
  <si>
    <t>Department of the Army</t>
  </si>
  <si>
    <t>10/12/1978</t>
  </si>
  <si>
    <t>10/11/1982</t>
  </si>
  <si>
    <t>Paid in Full</t>
  </si>
  <si>
    <t>NA</t>
  </si>
  <si>
    <t>Not Applicable</t>
  </si>
  <si>
    <t>06/16/1987</t>
  </si>
  <si>
    <t>K</t>
  </si>
  <si>
    <t>Federal Employees' Retirement System (FERS) and FICA</t>
  </si>
  <si>
    <t>01/08/2003</t>
  </si>
  <si>
    <t>Dept. of Agriculture</t>
  </si>
  <si>
    <t>Career appt</t>
  </si>
  <si>
    <t>Headquarters, NASA</t>
  </si>
  <si>
    <t>01/04/1983</t>
  </si>
  <si>
    <t>06/15/1987</t>
  </si>
  <si>
    <t>01/03/1984</t>
  </si>
  <si>
    <t>01/03/1985</t>
  </si>
  <si>
    <t>01/04/1984</t>
  </si>
  <si>
    <t>RelevantServiceAction - Pay increase 1984</t>
  </si>
  <si>
    <t>RelevantServiceAction - Pay increase 1985</t>
  </si>
  <si>
    <t>RelevantServiceAction - Pay increase 1986</t>
  </si>
  <si>
    <t>01/04/1985</t>
  </si>
  <si>
    <t>01/03/1986</t>
  </si>
  <si>
    <t>NonDeductionServicePeriod - NASA (non-covered position) -- 01/04/1983 - 06/15/1987</t>
  </si>
  <si>
    <t>ActiveDutyMilitaryServicePeriod - US Army Service prior to Civilian Service -- 10/12/1978 - 10/11/1982</t>
  </si>
  <si>
    <t>CoveredServicePeriod - Dept. of Agriculture -- 06/16/1987 - 01/08/2003</t>
  </si>
  <si>
    <t>CoveredServicePeriod - Dept. of Navy -- 01/09/2003 - 01/19/2008</t>
  </si>
  <si>
    <t>Dept. of Navy</t>
  </si>
  <si>
    <t>01/09/2003</t>
  </si>
  <si>
    <t>12/15/1993</t>
  </si>
  <si>
    <t>08/25/1992</t>
  </si>
  <si>
    <t>Social Security System (FICA)</t>
  </si>
  <si>
    <t>LWOP-OWCP Start</t>
  </si>
  <si>
    <t>LWOP-OWCP End</t>
  </si>
  <si>
    <t>OWCP</t>
  </si>
  <si>
    <t>D</t>
  </si>
  <si>
    <t>Days</t>
  </si>
  <si>
    <t>I</t>
  </si>
  <si>
    <t>Intermittent</t>
  </si>
  <si>
    <t>NN</t>
  </si>
  <si>
    <t>01/03/1988</t>
  </si>
  <si>
    <t>01/03/1987</t>
  </si>
  <si>
    <t>01/04/1986</t>
  </si>
  <si>
    <t>01/04/1987</t>
  </si>
  <si>
    <t>General Market or Structural Pay Adjustment</t>
  </si>
  <si>
    <t>RelevantServiceAction - Pay increase 1987</t>
  </si>
  <si>
    <t>Within-range Increase</t>
  </si>
  <si>
    <t>RelevantServiceAction - Within Grade Increase 1984</t>
  </si>
  <si>
    <t>07/04/1984</t>
  </si>
  <si>
    <t>AG</t>
  </si>
  <si>
    <t>NV</t>
  </si>
  <si>
    <t>VA</t>
  </si>
  <si>
    <t>Dept. of Veterans Affairs</t>
  </si>
  <si>
    <t>CoveredServicePeriod - Dept. of Veterans Affairs -- 01/20/2008 - 11/20/2010</t>
  </si>
  <si>
    <t>OWCPDeathIndicator</t>
  </si>
  <si>
    <t>VA00</t>
  </si>
  <si>
    <t>Department of Veterans Affairs</t>
  </si>
  <si>
    <t>No</t>
  </si>
  <si>
    <t>RelevantServiceAction - Conversion to Excepted Appointment Not-to-exceed (01/03/88)</t>
  </si>
  <si>
    <t>Conversion to Excepted Appointment Not-to-exceed (01-03-88)</t>
  </si>
  <si>
    <t>Salary</t>
  </si>
  <si>
    <t>07/03/1984</t>
  </si>
  <si>
    <t>RelevantServiceAction - Separation</t>
  </si>
  <si>
    <t>Resignation</t>
  </si>
  <si>
    <t>Insurance</t>
  </si>
  <si>
    <t>SF2817Indicator</t>
  </si>
  <si>
    <t>SF2818Indicator</t>
  </si>
  <si>
    <t>SF2821Indicator</t>
  </si>
  <si>
    <t>SF2823Indicator</t>
  </si>
  <si>
    <t>DD #</t>
  </si>
  <si>
    <t>04</t>
  </si>
  <si>
    <t>09/25/1959</t>
  </si>
  <si>
    <t>N/A</t>
  </si>
  <si>
    <t>CitizenshipCountryCode</t>
  </si>
  <si>
    <t>Address</t>
  </si>
  <si>
    <t>BasicRetirementInformation</t>
  </si>
  <si>
    <t>DateDeductionsBegan</t>
  </si>
  <si>
    <t>RetirementServiceComputationDate</t>
  </si>
  <si>
    <t>FERCCACode</t>
  </si>
  <si>
    <t>GovernmentClaimIndicator</t>
  </si>
  <si>
    <t>RetirementDesignationOfBeneficiaryIndicator</t>
  </si>
  <si>
    <t>Beneficiary is on file</t>
  </si>
  <si>
    <t>LastDayInPayStatus</t>
  </si>
  <si>
    <t>ServiceAction #1</t>
  </si>
  <si>
    <t>Career Appointment in 2008</t>
  </si>
  <si>
    <t>Career Appointment</t>
  </si>
  <si>
    <t>First day of 2nd pay period in 2008</t>
  </si>
  <si>
    <t>AgencySubelementCode</t>
  </si>
  <si>
    <t>PersonnelOfficeIdentifier</t>
  </si>
  <si>
    <t>Dept of Veterans Affairs | Veterans Health Administration | HR Mgmt Svc (05) | 50 Irving St. NW | Washington DC, 20422</t>
  </si>
  <si>
    <t>Neither retired nor reemployed annuitant</t>
  </si>
  <si>
    <t>TotalRetirementCreditableBasicPayRate</t>
  </si>
  <si>
    <t>Includes  20.89% locality pay for the Washington DC Metropolitan Area</t>
  </si>
  <si>
    <t>RetirementCreditableAdjustedBasicPayRate</t>
  </si>
  <si>
    <t>Also includes locality</t>
  </si>
  <si>
    <t>AdditionalBasicPayInformation</t>
  </si>
  <si>
    <t>AdditionalRetirementCreditableBasicPay</t>
  </si>
  <si>
    <t>RateCode</t>
  </si>
  <si>
    <t>Premium Pay - VA Nurses</t>
  </si>
  <si>
    <t>Rate</t>
  </si>
  <si>
    <t>LegalAuthority</t>
  </si>
  <si>
    <t>LegalAuthorityCode</t>
  </si>
  <si>
    <t>AYM</t>
  </si>
  <si>
    <t>Direct Hire Authority (DHA)</t>
  </si>
  <si>
    <t>ServicePosition</t>
  </si>
  <si>
    <t>Nurse Anesthetist</t>
  </si>
  <si>
    <t>PositionNumber</t>
  </si>
  <si>
    <t>VN-0605-01/03</t>
  </si>
  <si>
    <t>Series and Grade</t>
  </si>
  <si>
    <t>PositionOccupiedCode</t>
  </si>
  <si>
    <t>Competitive</t>
  </si>
  <si>
    <t>OccupationalSeriesTypeCode</t>
  </si>
  <si>
    <t>0605</t>
  </si>
  <si>
    <t>Nurse Anesthetist (Title 38). Code is for use by the Department of Veterans Affairs only.</t>
  </si>
  <si>
    <t>PayPlanCode</t>
  </si>
  <si>
    <t>VN</t>
  </si>
  <si>
    <t>Nursing. Code is for use by the Department of Veterans Affairs only.</t>
  </si>
  <si>
    <t>Per annum</t>
  </si>
  <si>
    <t>GradeLevelClassRankPayBandCode</t>
  </si>
  <si>
    <t>StepOrRateTypeCode</t>
  </si>
  <si>
    <t>03</t>
  </si>
  <si>
    <t>SpecialPopulationCode</t>
  </si>
  <si>
    <t>DVA Nurse</t>
  </si>
  <si>
    <t>DutyStationCode</t>
  </si>
  <si>
    <t>FEGLICode</t>
  </si>
  <si>
    <t>M5</t>
  </si>
  <si>
    <t>Basic plus Additional Option with 2 times pay and Family Option with 5 times multiple</t>
  </si>
  <si>
    <t>FEGLIEventCode</t>
  </si>
  <si>
    <t>No change from FEGLI Code / election at previous agency</t>
  </si>
  <si>
    <t>ServiceAction #2</t>
  </si>
  <si>
    <t>Annual Pay Adjustment 2009</t>
  </si>
  <si>
    <t>01/04/2009</t>
  </si>
  <si>
    <t>First day of 1st pay period in 2009</t>
  </si>
  <si>
    <t>Includes 23.10% locality pay for the Washington DC Metropolitan Area; 3% pay adjustment</t>
  </si>
  <si>
    <t>ZLJ</t>
  </si>
  <si>
    <t>Other Citation (Law, E.O. Reg)</t>
  </si>
  <si>
    <t>ServiceAction #3</t>
  </si>
  <si>
    <t>Transfer in 2009 (Duty Station Change)</t>
  </si>
  <si>
    <t>Change in Duty Station</t>
  </si>
  <si>
    <t>12/06/2009</t>
  </si>
  <si>
    <t>First day of 25th pay period in 2009</t>
  </si>
  <si>
    <t>Locality Adjustment (18.55%) + BASIC PAY</t>
  </si>
  <si>
    <t>KTM</t>
  </si>
  <si>
    <t>Reg 315.501 or agy auth. Transfer career or career-cond.</t>
  </si>
  <si>
    <t>ServiceAction #4</t>
  </si>
  <si>
    <t>Annual increase in 2010</t>
  </si>
  <si>
    <t>01/03/2010</t>
  </si>
  <si>
    <t>First day of 1st pay period in 2010</t>
  </si>
  <si>
    <t>3% increase over previous year</t>
  </si>
  <si>
    <t>Includes Locality Adjustment of 19.29%</t>
  </si>
  <si>
    <t>ServiceAction #5</t>
  </si>
  <si>
    <t>Death</t>
  </si>
  <si>
    <t>FiscalHistory</t>
  </si>
  <si>
    <t>FiscalRecord:  2008</t>
  </si>
  <si>
    <t>Career Appointment (in DC)</t>
  </si>
  <si>
    <t>Last day of pay period 25 in 2008</t>
  </si>
  <si>
    <t>CumulativeSalaryDeductionAmount</t>
  </si>
  <si>
    <t>Aggregate deductions in service history (VA)</t>
  </si>
  <si>
    <t>DefinedHoursInTheWorkYear</t>
  </si>
  <si>
    <t>SalaryDeductions</t>
  </si>
  <si>
    <t>SalaryDeduction</t>
  </si>
  <si>
    <t>PayYearSalaryDeductionAmount</t>
  </si>
  <si>
    <t>&lt;RetirementCreditableEarnings&gt; * 0.8%</t>
  </si>
  <si>
    <t>DeductionPercentage</t>
  </si>
  <si>
    <t>All service covered for this year</t>
  </si>
  <si>
    <t>YearlyFiscalSummary</t>
  </si>
  <si>
    <t>AdditionalPayStatusIndicator</t>
  </si>
  <si>
    <t>OWCPDetail</t>
  </si>
  <si>
    <t>ClaimNumber</t>
  </si>
  <si>
    <t>Career Appointment mid-year; Less 2 pay periods in FY</t>
  </si>
  <si>
    <t>No hazard pay, additional pay status (APS), night differential pay, environmental differential pay, Sunday pay, holiday pay, etc.</t>
  </si>
  <si>
    <t>FiscalRecord:  2009</t>
  </si>
  <si>
    <t>Annual adjustment; Transfer to GA</t>
  </si>
  <si>
    <t>First day of pay period 26 in 2008</t>
  </si>
  <si>
    <t>Last day of pay period 25 in 2009</t>
  </si>
  <si>
    <t>&lt;RetirementCreditableEarnings&gt;*.8%</t>
  </si>
  <si>
    <t>1 pay period at previous salary;  General Market or Structural Pay Adjustment Plus Premium Pay; and change in Duty Station / Transfer (Georgia).</t>
  </si>
  <si>
    <t>FiscalRecord:  2010</t>
  </si>
  <si>
    <t>Annual adjustment &amp; death in svc</t>
  </si>
  <si>
    <t>First day of pay period 26 in 2009</t>
  </si>
  <si>
    <t>Death in Service mid-year; Less 2 pay periods in FY</t>
  </si>
  <si>
    <t>3585332511</t>
  </si>
  <si>
    <t>FEHBCoverage</t>
  </si>
  <si>
    <t>FEHBPlanCode</t>
  </si>
  <si>
    <t>Self and family</t>
  </si>
  <si>
    <t>EffectiveDate</t>
  </si>
  <si>
    <t>Same as start date of first appointment in service history</t>
  </si>
  <si>
    <t>EventCode</t>
  </si>
  <si>
    <t>TemporaryEmployeeIndicator</t>
  </si>
  <si>
    <t>Full time permanent employee</t>
  </si>
  <si>
    <t>Age 51 at time of death</t>
  </si>
  <si>
    <t>Last day of Pay Period 23 in 2010</t>
  </si>
  <si>
    <t>2010 Total</t>
  </si>
  <si>
    <t>1 pay period at previous salary</t>
  </si>
  <si>
    <t>2009 Total</t>
  </si>
  <si>
    <t>General Market or Structural Pay Adjustment; and</t>
  </si>
  <si>
    <t xml:space="preserve">1 pay period at previous salary; </t>
  </si>
  <si>
    <t>2008 Total</t>
  </si>
  <si>
    <t>Career Appointment (DC)</t>
  </si>
  <si>
    <t>Cumulative</t>
  </si>
  <si>
    <t>Pro-rated</t>
  </si>
  <si>
    <t>Weeks</t>
  </si>
  <si>
    <t>To</t>
  </si>
  <si>
    <t>From</t>
  </si>
  <si>
    <t>Total</t>
  </si>
  <si>
    <t>Ret. Credit.</t>
  </si>
  <si>
    <t>12% Premium</t>
  </si>
  <si>
    <t>Locality</t>
  </si>
  <si>
    <t>RecordTypeCode</t>
  </si>
  <si>
    <t>FiscalDetail</t>
  </si>
  <si>
    <t>ServiceType</t>
  </si>
  <si>
    <t>Covered</t>
  </si>
  <si>
    <t>NationalGuardMilitaryServiceIndicator</t>
  </si>
  <si>
    <t>00</t>
  </si>
  <si>
    <t>None</t>
  </si>
  <si>
    <t>AgencyCode</t>
  </si>
  <si>
    <t>SickLeaveExpirationDateForAnUncommonTourOfDuty</t>
  </si>
  <si>
    <t>CSRSComponentIndicator</t>
  </si>
  <si>
    <t>No CSRS component</t>
  </si>
  <si>
    <t>MilitaryBranch</t>
  </si>
  <si>
    <t>DepositPaymentStatus</t>
  </si>
  <si>
    <t>SF2809Code</t>
  </si>
  <si>
    <t>SF2810Code</t>
  </si>
  <si>
    <t>NonDeductionServiceDepositPaymentStatus</t>
  </si>
  <si>
    <t>AnnuitantCode</t>
  </si>
  <si>
    <t>RetirementPlanCode</t>
  </si>
  <si>
    <t>SpecialPopulationCodes</t>
  </si>
  <si>
    <t>FiscalDetailStartDate</t>
  </si>
  <si>
    <t>FiscalDetailEndDate</t>
  </si>
  <si>
    <t>HumanResourceOfficialContactInfo</t>
  </si>
  <si>
    <t>PositionTitleDescription</t>
  </si>
  <si>
    <t>CertificationInfo</t>
  </si>
  <si>
    <t>CertifiedDate</t>
  </si>
  <si>
    <t>CertifiedBy</t>
  </si>
  <si>
    <t>CertifierTitle</t>
  </si>
  <si>
    <t>Description of Value / Comments</t>
  </si>
  <si>
    <t>Death-in-Service</t>
  </si>
  <si>
    <t>Albert does have a ClaimNumber that was assigned to his case prior to death.  He is still not in receipt of the benefit at this time.</t>
  </si>
  <si>
    <t>Data Element (in Data Dictionary)</t>
  </si>
  <si>
    <t>Record Type Code</t>
  </si>
  <si>
    <t>Record Identifier (ID)</t>
  </si>
  <si>
    <t>Human Resource (HR) Data Provider Code</t>
  </si>
  <si>
    <t>Payroll Office Number</t>
  </si>
  <si>
    <t>Personnel Office Identifier</t>
  </si>
  <si>
    <t>Agency Subelement Code</t>
  </si>
  <si>
    <t>Submitting Agency Subelement Code</t>
  </si>
  <si>
    <t>Submitting Personnel Office Identifier</t>
  </si>
  <si>
    <t>Social Security Number</t>
  </si>
  <si>
    <t>Name Given</t>
  </si>
  <si>
    <t>Name Family</t>
  </si>
  <si>
    <t>Date of Birth</t>
  </si>
  <si>
    <t>Name Middle</t>
  </si>
  <si>
    <t>Citizenship Country Code</t>
  </si>
  <si>
    <t>Human Resource Contact Name</t>
  </si>
  <si>
    <t>Human Resource Contact Email Address</t>
  </si>
  <si>
    <t>Human Resource Contact Telephone Number</t>
  </si>
  <si>
    <t>202-555-1212</t>
  </si>
  <si>
    <t>Human Resource Contact Fax Number</t>
  </si>
  <si>
    <t>202-555-1200</t>
  </si>
  <si>
    <t>PayrollOfficialContactInfo</t>
  </si>
  <si>
    <t>Payroll Contact Name</t>
  </si>
  <si>
    <t>Payroll Contact Email Address</t>
  </si>
  <si>
    <t>Payroll Contact Telephone Number</t>
  </si>
  <si>
    <t>Payroll Contact Fax Number</t>
  </si>
  <si>
    <t>Date Deductions Began</t>
  </si>
  <si>
    <t>Retirement Service Computation Date</t>
  </si>
  <si>
    <t>FERCCA Code</t>
  </si>
  <si>
    <t>Government Claim Indicator</t>
  </si>
  <si>
    <t>Retirement Designation of Beneficiary Indicator</t>
  </si>
  <si>
    <t>Sick Leave Expiration Date for an Uncommon Tour of Duty</t>
  </si>
  <si>
    <t>Last Day in Pay Status</t>
  </si>
  <si>
    <t>Nature of Action Code</t>
  </si>
  <si>
    <t>Nature of Action Effective Date</t>
  </si>
  <si>
    <t>Annuitant Code</t>
  </si>
  <si>
    <t>Retirement Plan Code</t>
  </si>
  <si>
    <t>Federal Employees' Group Life Insurance (FEGLI) Code</t>
  </si>
  <si>
    <t>FEGLI Event Code</t>
  </si>
  <si>
    <t>Total Retirement Creditable Basic Pay Rate</t>
  </si>
  <si>
    <t>Retirement Creditable Adjusted Basic Pay Rate</t>
  </si>
  <si>
    <t>Additional Retirement Creditable Basic Pay Rate</t>
  </si>
  <si>
    <t>Additional Retirement Creditable Basic Pay Rate Code</t>
  </si>
  <si>
    <t>Legal Authority Code 1</t>
  </si>
  <si>
    <t>Position Title Description</t>
  </si>
  <si>
    <t>Position Number</t>
  </si>
  <si>
    <t>Position Occupied Code</t>
  </si>
  <si>
    <t>Occupational Series Type Code</t>
  </si>
  <si>
    <t>Pay Plan Code</t>
  </si>
  <si>
    <t>Pay Basis Type Code</t>
  </si>
  <si>
    <t>Grade, Level, Class, Rank, or Pay Band Code</t>
  </si>
  <si>
    <t>Step or Rate Type Code</t>
  </si>
  <si>
    <t>Work Schedule Code</t>
  </si>
  <si>
    <t>Special Population Code</t>
  </si>
  <si>
    <t>Duty Station Code</t>
  </si>
  <si>
    <t>Summary Year</t>
  </si>
  <si>
    <t>Cumulative Salary Deduction Amount</t>
  </si>
  <si>
    <t>Defined Hours in the Work Year</t>
  </si>
  <si>
    <t>Pay Year Salary Deduction Amount</t>
  </si>
  <si>
    <t>Deduction Percentage</t>
  </si>
  <si>
    <t>Fiscal Detail Start Date</t>
  </si>
  <si>
    <t>Fiscal Detail End Date</t>
  </si>
  <si>
    <t>Retirement Creditable Earnings</t>
  </si>
  <si>
    <t>Additional Pay Status (APS) Indicator</t>
  </si>
  <si>
    <t>OWCP Claim Number</t>
  </si>
  <si>
    <t>Federal Employees Health Benefits (FEHB) Plan Code</t>
  </si>
  <si>
    <t>FEHB Effective Date</t>
  </si>
  <si>
    <t>FEHB Event Code</t>
  </si>
  <si>
    <t>FEHB Temporary Employee Indicator</t>
  </si>
  <si>
    <t>MilitaryServiceActiveDuty</t>
  </si>
  <si>
    <t>MilitaryServiceActiveDutyDetail</t>
  </si>
  <si>
    <t>No active duty military service to report</t>
  </si>
  <si>
    <t>MilitaryServiceDeposit</t>
  </si>
  <si>
    <t>No active duty military service deposit</t>
  </si>
  <si>
    <t>PaymentStatus</t>
  </si>
  <si>
    <t>Military Service Deposit Payment Status</t>
  </si>
  <si>
    <t>No Payment</t>
  </si>
  <si>
    <t>Certified Date</t>
  </si>
  <si>
    <t>Certified By</t>
  </si>
  <si>
    <t>Certifier Title</t>
  </si>
  <si>
    <t>1A</t>
  </si>
  <si>
    <t>Initial opportunity to enroll</t>
  </si>
  <si>
    <t>Jessica Lewis</t>
  </si>
  <si>
    <t>jessica.lewis@dfas.mil</t>
  </si>
  <si>
    <t>888-332-7000</t>
  </si>
  <si>
    <t>888-330-7788</t>
  </si>
  <si>
    <t>OWCP, Full-time FERS</t>
  </si>
  <si>
    <t>SpouseConsentSurvivorElectionIndicator</t>
  </si>
  <si>
    <t>DD214Indicator</t>
  </si>
  <si>
    <t>FEHBPreviousCoverageDocumentationIndicator</t>
  </si>
  <si>
    <t>RetirementApplicationFormatCode</t>
  </si>
  <si>
    <t>P</t>
  </si>
  <si>
    <t>Paper</t>
  </si>
  <si>
    <t>DualAppointmentIndicator</t>
  </si>
  <si>
    <t>J8M</t>
  </si>
  <si>
    <t>NCM</t>
  </si>
  <si>
    <t>Based on eligibility for a Veterans Recruitment Appointment (VRA)</t>
  </si>
  <si>
    <t>Employed under the VRA on a temporary appointment</t>
  </si>
  <si>
    <t>Required, but not applicable for death-in-service</t>
  </si>
  <si>
    <t>RelevantServiceAction - Temporary appointment Not-to-exceed (01/03/1984)</t>
  </si>
  <si>
    <t>Temporary appointment Not-to-exceed (01/03/1984)</t>
  </si>
  <si>
    <t>Change in Duty Station / Transfer (Georgia)</t>
  </si>
  <si>
    <t>Jane Kemper</t>
  </si>
  <si>
    <t>Payroll Supervisor</t>
  </si>
  <si>
    <t>Date of death</t>
  </si>
  <si>
    <t>Date of appointment</t>
  </si>
  <si>
    <t>Date FERS deductions began at Veterans Health Administration</t>
  </si>
  <si>
    <t>Employee does not have any government debt</t>
  </si>
  <si>
    <t>01/29/2011</t>
  </si>
  <si>
    <t>Employee had an uncommon tour of duty, so sick leave balance provided in the preferred method</t>
  </si>
  <si>
    <t>12/04/2010</t>
  </si>
  <si>
    <t>555-66-7890</t>
  </si>
  <si>
    <t>WASHINGTON (Washington, DC)</t>
  </si>
  <si>
    <t>ATLANTA</t>
  </si>
  <si>
    <t>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</si>
</sst>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Cambria"/>
      <family val="1"/>
    </font>
    <font>
      <sz val="8"/>
      <name val="Calibri"/>
      <family val="2"/>
    </font>
    <font>
      <sz val="8"/>
      <color indexed="36"/>
      <name val="Arial"/>
      <family val="2"/>
    </font>
    <font>
      <b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Goudy"/>
      <family val="1"/>
    </font>
    <font>
      <i/>
      <sz val="8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4" fontId="3" fillId="33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wrapText="1" indent="2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4"/>
    </xf>
    <xf numFmtId="0" fontId="3" fillId="0" borderId="10" xfId="0" applyFont="1" applyFill="1" applyBorder="1" applyAlignment="1">
      <alignment horizontal="left" vertical="center" indent="3"/>
    </xf>
    <xf numFmtId="0" fontId="3" fillId="0" borderId="10" xfId="0" applyFont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5"/>
    </xf>
    <xf numFmtId="0" fontId="3" fillId="0" borderId="10" xfId="0" applyFont="1" applyFill="1" applyBorder="1" applyAlignment="1">
      <alignment horizontal="left" vertical="center" indent="1"/>
    </xf>
    <xf numFmtId="0" fontId="3" fillId="0" borderId="0" xfId="60" applyFont="1">
      <alignment/>
      <protection/>
    </xf>
    <xf numFmtId="44" fontId="3" fillId="0" borderId="10" xfId="46" applyFont="1" applyBorder="1" applyAlignment="1">
      <alignment/>
    </xf>
    <xf numFmtId="0" fontId="3" fillId="0" borderId="10" xfId="60" applyFont="1" applyBorder="1">
      <alignment/>
      <protection/>
    </xf>
    <xf numFmtId="14" fontId="3" fillId="0" borderId="10" xfId="60" applyNumberFormat="1" applyFont="1" applyFill="1" applyBorder="1" applyAlignment="1">
      <alignment horizontal="center" vertical="center" wrapText="1"/>
      <protection/>
    </xf>
    <xf numFmtId="14" fontId="3" fillId="33" borderId="10" xfId="60" applyNumberFormat="1" applyFont="1" applyFill="1" applyBorder="1" applyAlignment="1" quotePrefix="1">
      <alignment horizontal="center" vertical="center" wrapText="1"/>
      <protection/>
    </xf>
    <xf numFmtId="44" fontId="3" fillId="33" borderId="10" xfId="46" applyFont="1" applyFill="1" applyBorder="1" applyAlignment="1">
      <alignment horizontal="center" vertical="center" wrapText="1"/>
    </xf>
    <xf numFmtId="10" fontId="3" fillId="33" borderId="10" xfId="79" applyNumberFormat="1" applyFont="1" applyFill="1" applyBorder="1" applyAlignment="1">
      <alignment horizontal="center" vertical="center" wrapText="1"/>
    </xf>
    <xf numFmtId="14" fontId="3" fillId="0" borderId="10" xfId="60" applyNumberFormat="1" applyFont="1" applyBorder="1">
      <alignment/>
      <protection/>
    </xf>
    <xf numFmtId="14" fontId="3" fillId="0" borderId="0" xfId="60" applyNumberFormat="1" applyFont="1">
      <alignment/>
      <protection/>
    </xf>
    <xf numFmtId="14" fontId="3" fillId="33" borderId="10" xfId="60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left" vertical="center" wrapText="1" indent="2"/>
    </xf>
    <xf numFmtId="0" fontId="3" fillId="33" borderId="10" xfId="0" applyFont="1" applyFill="1" applyBorder="1" applyAlignment="1">
      <alignment horizontal="left" vertical="center" wrapText="1" indent="3"/>
    </xf>
    <xf numFmtId="0" fontId="3" fillId="33" borderId="10" xfId="0" applyFont="1" applyFill="1" applyBorder="1" applyAlignment="1">
      <alignment horizontal="left" vertical="center" wrapText="1" indent="4"/>
    </xf>
    <xf numFmtId="0" fontId="3" fillId="33" borderId="10" xfId="0" applyFont="1" applyFill="1" applyBorder="1" applyAlignment="1">
      <alignment horizontal="left" vertical="center" wrapText="1" indent="5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left" vertical="center" indent="3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 quotePrefix="1">
      <alignment horizontal="center" vertical="center"/>
    </xf>
    <xf numFmtId="0" fontId="2" fillId="35" borderId="12" xfId="0" applyFont="1" applyFill="1" applyBorder="1" applyAlignment="1">
      <alignment horizontal="left" vertical="center" wrapText="1" indent="4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horizontal="left" vertical="center"/>
    </xf>
    <xf numFmtId="0" fontId="2" fillId="8" borderId="12" xfId="0" applyFont="1" applyFill="1" applyBorder="1" applyAlignment="1">
      <alignment horizontal="left" vertical="center" indent="1"/>
    </xf>
    <xf numFmtId="0" fontId="2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indent="2"/>
    </xf>
    <xf numFmtId="0" fontId="2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indent="4"/>
    </xf>
    <xf numFmtId="0" fontId="2" fillId="35" borderId="13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vertical="center"/>
    </xf>
    <xf numFmtId="0" fontId="4" fillId="14" borderId="13" xfId="0" applyFont="1" applyFill="1" applyBorder="1" applyAlignment="1">
      <alignment vertical="center"/>
    </xf>
    <xf numFmtId="0" fontId="4" fillId="14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vertical="center"/>
    </xf>
    <xf numFmtId="0" fontId="4" fillId="8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left" vertical="center" wrapText="1" indent="3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left" vertical="center" wrapText="1" indent="5"/>
    </xf>
    <xf numFmtId="0" fontId="3" fillId="33" borderId="10" xfId="0" applyFont="1" applyFill="1" applyBorder="1" applyAlignment="1">
      <alignment horizontal="left" vertical="center" wrapText="1" indent="6"/>
    </xf>
    <xf numFmtId="0" fontId="3" fillId="0" borderId="10" xfId="0" applyFont="1" applyFill="1" applyBorder="1" applyAlignment="1">
      <alignment horizontal="left" vertical="center" wrapText="1" indent="6"/>
    </xf>
    <xf numFmtId="169" fontId="3" fillId="0" borderId="10" xfId="80" applyNumberFormat="1" applyFont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left" vertical="center" indent="1"/>
    </xf>
    <xf numFmtId="0" fontId="2" fillId="2" borderId="13" xfId="0" applyFont="1" applyFill="1" applyBorder="1" applyAlignment="1">
      <alignment horizontal="left" vertical="center" indent="2"/>
    </xf>
    <xf numFmtId="0" fontId="2" fillId="14" borderId="13" xfId="0" applyFont="1" applyFill="1" applyBorder="1" applyAlignment="1">
      <alignment horizontal="left" vertical="center"/>
    </xf>
    <xf numFmtId="0" fontId="3" fillId="33" borderId="10" xfId="61" applyFont="1" applyFill="1" applyBorder="1" applyAlignment="1">
      <alignment horizontal="left" vertical="center" indent="1"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left" vertical="center" indent="2"/>
      <protection/>
    </xf>
    <xf numFmtId="0" fontId="3" fillId="33" borderId="10" xfId="61" applyFont="1" applyFill="1" applyBorder="1" applyAlignment="1">
      <alignment horizontal="left" vertical="center" wrapText="1" indent="2"/>
      <protection/>
    </xf>
    <xf numFmtId="0" fontId="3" fillId="0" borderId="10" xfId="61" applyFont="1" applyBorder="1" applyAlignment="1" quotePrefix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0" fontId="3" fillId="0" borderId="10" xfId="47" applyNumberFormat="1" applyFont="1" applyFill="1" applyBorder="1" applyAlignment="1">
      <alignment horizontal="center" vertical="center" wrapText="1"/>
    </xf>
    <xf numFmtId="40" fontId="3" fillId="0" borderId="10" xfId="47" applyNumberFormat="1" applyFont="1" applyFill="1" applyBorder="1" applyAlignment="1">
      <alignment horizontal="center" wrapText="1"/>
    </xf>
    <xf numFmtId="40" fontId="3" fillId="33" borderId="10" xfId="47" applyNumberFormat="1" applyFont="1" applyFill="1" applyBorder="1" applyAlignment="1">
      <alignment horizontal="center" vertical="center" wrapText="1"/>
    </xf>
    <xf numFmtId="40" fontId="3" fillId="33" borderId="10" xfId="47" applyNumberFormat="1" applyFont="1" applyFill="1" applyBorder="1" applyAlignment="1">
      <alignment horizontal="center" wrapText="1"/>
    </xf>
    <xf numFmtId="40" fontId="3" fillId="33" borderId="10" xfId="0" applyNumberFormat="1" applyFont="1" applyFill="1" applyBorder="1" applyAlignment="1">
      <alignment horizontal="center" vertical="center" wrapText="1"/>
    </xf>
    <xf numFmtId="40" fontId="9" fillId="2" borderId="13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54" fillId="14" borderId="17" xfId="0" applyFont="1" applyFill="1" applyBorder="1" applyAlignment="1">
      <alignment horizontal="center" vertical="center" wrapText="1"/>
    </xf>
    <xf numFmtId="0" fontId="10" fillId="14" borderId="19" xfId="0" applyFont="1" applyFill="1" applyBorder="1" applyAlignment="1">
      <alignment horizontal="left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4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54" fillId="34" borderId="20" xfId="0" applyFont="1" applyFill="1" applyBorder="1" applyAlignment="1">
      <alignment horizontal="center" vertical="center"/>
    </xf>
    <xf numFmtId="44" fontId="9" fillId="0" borderId="18" xfId="0" applyNumberFormat="1" applyFont="1" applyFill="1" applyBorder="1" applyAlignment="1">
      <alignment horizontal="left" vertical="center" wrapText="1"/>
    </xf>
    <xf numFmtId="0" fontId="5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53" fillId="2" borderId="17" xfId="0" applyFont="1" applyFill="1" applyBorder="1" applyAlignment="1">
      <alignment horizontal="center" vertical="center" wrapText="1"/>
    </xf>
    <xf numFmtId="0" fontId="11" fillId="2" borderId="19" xfId="55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44" fontId="3" fillId="33" borderId="18" xfId="0" applyNumberFormat="1" applyFont="1" applyFill="1" applyBorder="1" applyAlignment="1">
      <alignment vertical="center" wrapText="1"/>
    </xf>
    <xf numFmtId="0" fontId="3" fillId="33" borderId="18" xfId="0" applyNumberFormat="1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44" fontId="9" fillId="33" borderId="18" xfId="0" applyNumberFormat="1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4" fontId="3" fillId="33" borderId="18" xfId="0" applyNumberFormat="1" applyFont="1" applyFill="1" applyBorder="1" applyAlignment="1">
      <alignment horizontal="left" vertical="center" wrapText="1"/>
    </xf>
    <xf numFmtId="0" fontId="54" fillId="35" borderId="17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54" fillId="8" borderId="17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indent="2"/>
    </xf>
    <xf numFmtId="0" fontId="3" fillId="0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 quotePrefix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indent="4"/>
    </xf>
    <xf numFmtId="0" fontId="3" fillId="38" borderId="10" xfId="0" applyFont="1" applyFill="1" applyBorder="1" applyAlignment="1">
      <alignment horizontal="left" vertical="center" wrapText="1"/>
    </xf>
    <xf numFmtId="0" fontId="2" fillId="14" borderId="20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55" fillId="33" borderId="10" xfId="55" applyFont="1" applyFill="1" applyBorder="1" applyAlignment="1" applyProtection="1">
      <alignment horizontal="center" vertical="center" wrapText="1"/>
      <protection/>
    </xf>
    <xf numFmtId="0" fontId="2" fillId="14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indent="3"/>
    </xf>
    <xf numFmtId="0" fontId="3" fillId="14" borderId="19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left" vertical="center"/>
    </xf>
    <xf numFmtId="0" fontId="3" fillId="8" borderId="1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3" fillId="38" borderId="10" xfId="0" applyFont="1" applyFill="1" applyBorder="1" applyAlignment="1">
      <alignment horizontal="left" vertical="center" wrapText="1" indent="3"/>
    </xf>
    <xf numFmtId="0" fontId="3" fillId="0" borderId="18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14" borderId="19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3" fillId="33" borderId="17" xfId="61" applyFont="1" applyFill="1" applyBorder="1" applyAlignment="1">
      <alignment horizontal="center" vertical="center"/>
      <protection/>
    </xf>
    <xf numFmtId="0" fontId="3" fillId="33" borderId="18" xfId="61" applyFont="1" applyFill="1" applyBorder="1" applyAlignment="1">
      <alignment horizontal="left" vertical="center" wrapText="1"/>
      <protection/>
    </xf>
    <xf numFmtId="0" fontId="4" fillId="8" borderId="19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left" vertical="center"/>
      <protection/>
    </xf>
    <xf numFmtId="0" fontId="5" fillId="0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 quotePrefix="1">
      <alignment horizontal="left" vertical="center" wrapText="1"/>
    </xf>
    <xf numFmtId="0" fontId="3" fillId="36" borderId="19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3" fillId="0" borderId="18" xfId="61" applyFont="1" applyBorder="1" applyAlignment="1">
      <alignment horizontal="left" vertical="center" wrapText="1"/>
      <protection/>
    </xf>
    <xf numFmtId="0" fontId="3" fillId="35" borderId="19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9" fillId="14" borderId="19" xfId="0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 quotePrefix="1">
      <alignment horizontal="center" vertical="center" wrapText="1"/>
    </xf>
    <xf numFmtId="0" fontId="2" fillId="8" borderId="20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indent="1"/>
    </xf>
    <xf numFmtId="0" fontId="3" fillId="0" borderId="17" xfId="61" applyFont="1" applyBorder="1" applyAlignment="1">
      <alignment horizontal="center" vertical="center"/>
      <protection/>
    </xf>
    <xf numFmtId="0" fontId="2" fillId="36" borderId="20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40" fontId="3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3" fillId="33" borderId="20" xfId="61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2"/>
    </xf>
    <xf numFmtId="0" fontId="2" fillId="16" borderId="10" xfId="60" applyFont="1" applyFill="1" applyBorder="1" applyAlignment="1">
      <alignment horizontal="center"/>
      <protection/>
    </xf>
    <xf numFmtId="10" fontId="2" fillId="16" borderId="10" xfId="60" applyNumberFormat="1" applyFont="1" applyFill="1" applyBorder="1" applyAlignment="1">
      <alignment horizontal="center"/>
      <protection/>
    </xf>
    <xf numFmtId="44" fontId="2" fillId="4" borderId="10" xfId="46" applyFont="1" applyFill="1" applyBorder="1" applyAlignment="1">
      <alignment/>
    </xf>
    <xf numFmtId="0" fontId="3" fillId="2" borderId="1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indent="3"/>
    </xf>
    <xf numFmtId="0" fontId="7" fillId="0" borderId="18" xfId="0" applyFont="1" applyBorder="1" applyAlignment="1">
      <alignment vertical="center"/>
    </xf>
    <xf numFmtId="44" fontId="2" fillId="4" borderId="12" xfId="46" applyFont="1" applyFill="1" applyBorder="1" applyAlignment="1">
      <alignment horizontal="right" vertical="center" wrapText="1"/>
    </xf>
    <xf numFmtId="44" fontId="2" fillId="4" borderId="13" xfId="46" applyFont="1" applyFill="1" applyBorder="1" applyAlignment="1">
      <alignment horizontal="right" vertical="center" wrapText="1"/>
    </xf>
    <xf numFmtId="44" fontId="2" fillId="4" borderId="26" xfId="46" applyFont="1" applyFill="1" applyBorder="1" applyAlignment="1">
      <alignment horizontal="right"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2 3 2" xfId="63"/>
    <cellStyle name="Normal 2 3 3" xfId="64"/>
    <cellStyle name="Normal 2 4" xfId="65"/>
    <cellStyle name="Normal 2 5" xfId="66"/>
    <cellStyle name="Normal 2 5 2" xfId="67"/>
    <cellStyle name="Normal 2_Death Sum of Svc Data Feed" xfId="68"/>
    <cellStyle name="Normal 3" xfId="69"/>
    <cellStyle name="Normal 4" xfId="70"/>
    <cellStyle name="Normal 4 2" xfId="71"/>
    <cellStyle name="Normal 5" xfId="72"/>
    <cellStyle name="Normal 6" xfId="73"/>
    <cellStyle name="Normal 6 2" xfId="74"/>
    <cellStyle name="Normal 7" xfId="75"/>
    <cellStyle name="Note" xfId="76"/>
    <cellStyle name="Output" xfId="77"/>
    <cellStyle name="Percent" xfId="78"/>
    <cellStyle name="Percent 2" xfId="79"/>
    <cellStyle name="Percent 3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lph.macchio@va.gov" TargetMode="External" /><Relationship Id="rId2" Type="http://schemas.openxmlformats.org/officeDocument/2006/relationships/hyperlink" Target="mailto:jessica.lewis@dfas.mi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alph.macchio@va.gov" TargetMode="External" /><Relationship Id="rId2" Type="http://schemas.openxmlformats.org/officeDocument/2006/relationships/hyperlink" Target="mailto:jessica.lewis@dfas.mil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0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57421875" style="0" customWidth="1"/>
    <col min="2" max="2" width="51.7109375" style="0" customWidth="1"/>
    <col min="3" max="3" width="51.7109375" style="0" hidden="1" customWidth="1"/>
    <col min="4" max="4" width="8.7109375" style="0" customWidth="1"/>
    <col min="5" max="5" width="20.7109375" style="0" customWidth="1"/>
    <col min="6" max="6" width="51.7109375" style="0" customWidth="1"/>
  </cols>
  <sheetData>
    <row r="1" spans="1:6" ht="22.5" customHeight="1">
      <c r="A1" s="117" t="s">
        <v>0</v>
      </c>
      <c r="B1" s="118" t="s">
        <v>1</v>
      </c>
      <c r="C1" s="118" t="s">
        <v>326</v>
      </c>
      <c r="D1" s="119" t="s">
        <v>157</v>
      </c>
      <c r="E1" s="119" t="s">
        <v>2</v>
      </c>
      <c r="F1" s="120" t="s">
        <v>323</v>
      </c>
    </row>
    <row r="2" spans="1:6" ht="15">
      <c r="A2" s="121">
        <v>1</v>
      </c>
      <c r="B2" s="26" t="s">
        <v>296</v>
      </c>
      <c r="C2" s="164" t="s">
        <v>327</v>
      </c>
      <c r="D2" s="7">
        <v>1</v>
      </c>
      <c r="E2" s="61" t="s">
        <v>158</v>
      </c>
      <c r="F2" s="122" t="s">
        <v>324</v>
      </c>
    </row>
    <row r="3" spans="1:6" ht="15">
      <c r="A3" s="121">
        <v>2</v>
      </c>
      <c r="B3" s="26" t="s">
        <v>72</v>
      </c>
      <c r="C3" s="164" t="s">
        <v>328</v>
      </c>
      <c r="D3" s="7">
        <v>2</v>
      </c>
      <c r="E3" s="8">
        <v>735</v>
      </c>
      <c r="F3" s="122" t="s">
        <v>80</v>
      </c>
    </row>
    <row r="4" spans="1:6" ht="15">
      <c r="A4" s="121">
        <v>3</v>
      </c>
      <c r="B4" s="26" t="s">
        <v>6</v>
      </c>
      <c r="C4" s="164" t="s">
        <v>329</v>
      </c>
      <c r="D4" s="7">
        <v>48</v>
      </c>
      <c r="E4" s="7" t="s">
        <v>143</v>
      </c>
      <c r="F4" s="122" t="s">
        <v>144</v>
      </c>
    </row>
    <row r="5" spans="1:6" ht="15">
      <c r="A5" s="123">
        <v>4</v>
      </c>
      <c r="B5" s="27" t="s">
        <v>7</v>
      </c>
      <c r="C5" s="164" t="s">
        <v>330</v>
      </c>
      <c r="D5" s="4">
        <v>47</v>
      </c>
      <c r="E5" s="4" t="s">
        <v>23</v>
      </c>
      <c r="F5" s="124"/>
    </row>
    <row r="6" spans="1:6" ht="22.5">
      <c r="A6" s="123">
        <v>5</v>
      </c>
      <c r="B6" s="27" t="s">
        <v>8</v>
      </c>
      <c r="C6" s="27" t="s">
        <v>334</v>
      </c>
      <c r="D6" s="4">
        <v>405</v>
      </c>
      <c r="E6" s="4">
        <v>1468</v>
      </c>
      <c r="F6" s="125" t="s">
        <v>177</v>
      </c>
    </row>
    <row r="7" spans="1:6" ht="15">
      <c r="A7" s="123">
        <v>6</v>
      </c>
      <c r="B7" s="27" t="s">
        <v>60</v>
      </c>
      <c r="C7" s="26" t="s">
        <v>333</v>
      </c>
      <c r="D7" s="4">
        <v>404</v>
      </c>
      <c r="E7" s="4" t="s">
        <v>78</v>
      </c>
      <c r="F7" s="125" t="s">
        <v>79</v>
      </c>
    </row>
    <row r="8" spans="1:6" ht="15">
      <c r="A8" s="126">
        <v>7</v>
      </c>
      <c r="B8" s="67" t="s">
        <v>3</v>
      </c>
      <c r="C8" s="102"/>
      <c r="D8" s="99"/>
      <c r="E8" s="92"/>
      <c r="F8" s="127"/>
    </row>
    <row r="9" spans="1:6" ht="15">
      <c r="A9" s="123">
        <v>8</v>
      </c>
      <c r="B9" s="28" t="s">
        <v>9</v>
      </c>
      <c r="C9" s="164" t="s">
        <v>335</v>
      </c>
      <c r="D9" s="4">
        <v>3</v>
      </c>
      <c r="E9" s="1" t="s">
        <v>437</v>
      </c>
      <c r="F9" s="125"/>
    </row>
    <row r="10" spans="1:6" ht="15">
      <c r="A10" s="121">
        <v>9</v>
      </c>
      <c r="B10" s="40" t="s">
        <v>10</v>
      </c>
      <c r="C10" s="164" t="s">
        <v>336</v>
      </c>
      <c r="D10" s="7">
        <v>6</v>
      </c>
      <c r="E10" s="10" t="s">
        <v>74</v>
      </c>
      <c r="F10" s="122"/>
    </row>
    <row r="11" spans="1:6" ht="15">
      <c r="A11" s="121">
        <v>10</v>
      </c>
      <c r="B11" s="40" t="s">
        <v>11</v>
      </c>
      <c r="C11" s="164" t="s">
        <v>337</v>
      </c>
      <c r="D11" s="7">
        <v>5</v>
      </c>
      <c r="E11" s="10" t="s">
        <v>75</v>
      </c>
      <c r="F11" s="122"/>
    </row>
    <row r="12" spans="1:6" ht="15">
      <c r="A12" s="123">
        <v>11</v>
      </c>
      <c r="B12" s="28" t="s">
        <v>12</v>
      </c>
      <c r="C12" s="164" t="s">
        <v>338</v>
      </c>
      <c r="D12" s="4">
        <v>9</v>
      </c>
      <c r="E12" s="21" t="s">
        <v>159</v>
      </c>
      <c r="F12" s="125" t="s">
        <v>278</v>
      </c>
    </row>
    <row r="13" spans="1:6" ht="15">
      <c r="A13" s="123">
        <v>12</v>
      </c>
      <c r="B13" s="28" t="s">
        <v>13</v>
      </c>
      <c r="C13" s="164" t="s">
        <v>339</v>
      </c>
      <c r="D13" s="4">
        <v>7</v>
      </c>
      <c r="E13" s="1" t="s">
        <v>76</v>
      </c>
      <c r="F13" s="124"/>
    </row>
    <row r="14" spans="1:6" ht="15">
      <c r="A14" s="123">
        <v>13</v>
      </c>
      <c r="B14" s="28" t="s">
        <v>161</v>
      </c>
      <c r="C14" s="27" t="s">
        <v>340</v>
      </c>
      <c r="D14" s="4">
        <v>20</v>
      </c>
      <c r="E14" s="1" t="s">
        <v>4</v>
      </c>
      <c r="F14" s="125" t="s">
        <v>5</v>
      </c>
    </row>
    <row r="15" spans="1:6" s="56" customFormat="1" ht="15">
      <c r="A15" s="165">
        <v>14</v>
      </c>
      <c r="B15" s="67" t="s">
        <v>317</v>
      </c>
      <c r="C15" s="99"/>
      <c r="D15" s="99"/>
      <c r="E15" s="166"/>
      <c r="F15" s="167"/>
    </row>
    <row r="16" spans="1:6" s="56" customFormat="1" ht="15">
      <c r="A16" s="168">
        <v>15</v>
      </c>
      <c r="B16" s="169" t="s">
        <v>14</v>
      </c>
      <c r="C16" s="170" t="s">
        <v>341</v>
      </c>
      <c r="D16" s="10">
        <v>335</v>
      </c>
      <c r="E16" s="7" t="s">
        <v>84</v>
      </c>
      <c r="F16" s="152"/>
    </row>
    <row r="17" spans="1:6" s="56" customFormat="1" ht="15">
      <c r="A17" s="168">
        <v>16</v>
      </c>
      <c r="B17" s="169" t="s">
        <v>15</v>
      </c>
      <c r="C17" s="170" t="s">
        <v>342</v>
      </c>
      <c r="D17" s="10">
        <v>338</v>
      </c>
      <c r="E17" s="10" t="s">
        <v>85</v>
      </c>
      <c r="F17" s="152"/>
    </row>
    <row r="18" spans="1:6" s="56" customFormat="1" ht="15">
      <c r="A18" s="168">
        <v>17</v>
      </c>
      <c r="B18" s="169" t="s">
        <v>16</v>
      </c>
      <c r="C18" s="170" t="s">
        <v>343</v>
      </c>
      <c r="D18" s="10">
        <v>336</v>
      </c>
      <c r="E18" s="10" t="s">
        <v>344</v>
      </c>
      <c r="F18" s="152"/>
    </row>
    <row r="19" spans="1:6" s="56" customFormat="1" ht="15">
      <c r="A19" s="168">
        <v>18</v>
      </c>
      <c r="B19" s="169" t="s">
        <v>17</v>
      </c>
      <c r="C19" s="170" t="s">
        <v>345</v>
      </c>
      <c r="D19" s="10">
        <v>337</v>
      </c>
      <c r="E19" s="10" t="s">
        <v>346</v>
      </c>
      <c r="F19" s="152"/>
    </row>
    <row r="20" spans="1:7" s="56" customFormat="1" ht="15">
      <c r="A20" s="173">
        <v>19</v>
      </c>
      <c r="B20" s="67" t="s">
        <v>347</v>
      </c>
      <c r="C20" s="99"/>
      <c r="D20" s="99"/>
      <c r="E20" s="166"/>
      <c r="F20" s="167"/>
      <c r="G20" s="174"/>
    </row>
    <row r="21" spans="1:7" s="56" customFormat="1" ht="15">
      <c r="A21" s="168">
        <v>20</v>
      </c>
      <c r="B21" s="169" t="s">
        <v>14</v>
      </c>
      <c r="C21" s="170" t="s">
        <v>348</v>
      </c>
      <c r="D21" s="10">
        <v>400</v>
      </c>
      <c r="E21" s="10" t="s">
        <v>408</v>
      </c>
      <c r="F21" s="152"/>
      <c r="G21" s="174"/>
    </row>
    <row r="22" spans="1:7" s="56" customFormat="1" ht="15">
      <c r="A22" s="168">
        <v>21</v>
      </c>
      <c r="B22" s="169" t="s">
        <v>15</v>
      </c>
      <c r="C22" s="170" t="s">
        <v>349</v>
      </c>
      <c r="D22" s="10">
        <v>403</v>
      </c>
      <c r="E22" s="172" t="s">
        <v>409</v>
      </c>
      <c r="F22" s="152"/>
      <c r="G22" s="174"/>
    </row>
    <row r="23" spans="1:7" s="56" customFormat="1" ht="15">
      <c r="A23" s="168">
        <v>22</v>
      </c>
      <c r="B23" s="169" t="s">
        <v>16</v>
      </c>
      <c r="C23" s="170" t="s">
        <v>350</v>
      </c>
      <c r="D23" s="10">
        <v>401</v>
      </c>
      <c r="E23" s="10" t="s">
        <v>410</v>
      </c>
      <c r="F23" s="152"/>
      <c r="G23" s="174"/>
    </row>
    <row r="24" spans="1:7" s="56" customFormat="1" ht="15">
      <c r="A24" s="168">
        <v>23</v>
      </c>
      <c r="B24" s="169" t="s">
        <v>17</v>
      </c>
      <c r="C24" s="170" t="s">
        <v>351</v>
      </c>
      <c r="D24" s="10">
        <v>402</v>
      </c>
      <c r="E24" s="10" t="s">
        <v>411</v>
      </c>
      <c r="F24" s="152"/>
      <c r="G24" s="174"/>
    </row>
    <row r="25" spans="1:6" ht="15">
      <c r="A25" s="126">
        <v>24</v>
      </c>
      <c r="B25" s="67" t="s">
        <v>163</v>
      </c>
      <c r="C25" s="102"/>
      <c r="D25" s="99"/>
      <c r="E25" s="95"/>
      <c r="F25" s="127"/>
    </row>
    <row r="26" spans="1:6" ht="15">
      <c r="A26" s="123">
        <v>25</v>
      </c>
      <c r="B26" s="28" t="s">
        <v>164</v>
      </c>
      <c r="C26" s="13" t="s">
        <v>352</v>
      </c>
      <c r="D26" s="4">
        <v>257</v>
      </c>
      <c r="E26" s="21" t="s">
        <v>66</v>
      </c>
      <c r="F26" s="125" t="s">
        <v>432</v>
      </c>
    </row>
    <row r="27" spans="1:6" ht="15">
      <c r="A27" s="123">
        <v>26</v>
      </c>
      <c r="B27" s="28" t="s">
        <v>165</v>
      </c>
      <c r="C27" s="13" t="s">
        <v>353</v>
      </c>
      <c r="D27" s="4">
        <v>81</v>
      </c>
      <c r="E27" s="21" t="s">
        <v>89</v>
      </c>
      <c r="F27" s="125"/>
    </row>
    <row r="28" spans="1:6" ht="15">
      <c r="A28" s="123">
        <v>27</v>
      </c>
      <c r="B28" s="28" t="s">
        <v>166</v>
      </c>
      <c r="C28" s="164" t="s">
        <v>354</v>
      </c>
      <c r="D28" s="4">
        <v>265</v>
      </c>
      <c r="E28" s="1" t="s">
        <v>92</v>
      </c>
      <c r="F28" s="125" t="s">
        <v>93</v>
      </c>
    </row>
    <row r="29" spans="1:6" ht="15">
      <c r="A29" s="121">
        <v>28</v>
      </c>
      <c r="B29" s="40" t="s">
        <v>167</v>
      </c>
      <c r="C29" s="26" t="s">
        <v>355</v>
      </c>
      <c r="D29" s="7">
        <v>267</v>
      </c>
      <c r="E29" s="7" t="s">
        <v>28</v>
      </c>
      <c r="F29" s="122" t="s">
        <v>433</v>
      </c>
    </row>
    <row r="30" spans="1:6" ht="15">
      <c r="A30" s="123">
        <v>29</v>
      </c>
      <c r="B30" s="28" t="s">
        <v>168</v>
      </c>
      <c r="C30" s="27" t="s">
        <v>356</v>
      </c>
      <c r="D30" s="4">
        <v>264</v>
      </c>
      <c r="E30" s="4" t="s">
        <v>26</v>
      </c>
      <c r="F30" s="125" t="s">
        <v>169</v>
      </c>
    </row>
    <row r="31" spans="1:6" ht="22.5">
      <c r="A31" s="123">
        <v>30</v>
      </c>
      <c r="B31" s="40" t="s">
        <v>304</v>
      </c>
      <c r="C31" s="26" t="s">
        <v>357</v>
      </c>
      <c r="D31" s="4">
        <v>60</v>
      </c>
      <c r="E31" s="21" t="s">
        <v>434</v>
      </c>
      <c r="F31" s="125" t="s">
        <v>435</v>
      </c>
    </row>
    <row r="32" spans="1:6" ht="15">
      <c r="A32" s="121">
        <v>31</v>
      </c>
      <c r="B32" s="40" t="s">
        <v>170</v>
      </c>
      <c r="C32" s="26" t="s">
        <v>358</v>
      </c>
      <c r="D32" s="7">
        <v>80</v>
      </c>
      <c r="E32" s="25" t="s">
        <v>73</v>
      </c>
      <c r="F32" s="122" t="s">
        <v>279</v>
      </c>
    </row>
    <row r="33" spans="1:6" ht="15">
      <c r="A33" s="126">
        <v>32</v>
      </c>
      <c r="B33" s="67" t="s">
        <v>33</v>
      </c>
      <c r="C33" s="102"/>
      <c r="D33" s="99"/>
      <c r="E33" s="95"/>
      <c r="F33" s="127"/>
    </row>
    <row r="34" spans="1:6" ht="15">
      <c r="A34" s="128">
        <v>33</v>
      </c>
      <c r="B34" s="68" t="s">
        <v>171</v>
      </c>
      <c r="C34" s="100"/>
      <c r="D34" s="69"/>
      <c r="E34" s="93"/>
      <c r="F34" s="180" t="s">
        <v>172</v>
      </c>
    </row>
    <row r="35" spans="1:6" ht="15">
      <c r="A35" s="121">
        <v>34</v>
      </c>
      <c r="B35" s="37" t="s">
        <v>54</v>
      </c>
      <c r="C35" s="164" t="s">
        <v>359</v>
      </c>
      <c r="D35" s="7">
        <v>50</v>
      </c>
      <c r="E35" s="8">
        <v>100</v>
      </c>
      <c r="F35" s="122" t="s">
        <v>173</v>
      </c>
    </row>
    <row r="36" spans="1:6" ht="15">
      <c r="A36" s="123">
        <v>35</v>
      </c>
      <c r="B36" s="33" t="s">
        <v>55</v>
      </c>
      <c r="C36" s="164" t="s">
        <v>360</v>
      </c>
      <c r="D36" s="4">
        <v>49</v>
      </c>
      <c r="E36" s="21" t="s">
        <v>66</v>
      </c>
      <c r="F36" s="125" t="s">
        <v>174</v>
      </c>
    </row>
    <row r="37" spans="1:6" ht="15">
      <c r="A37" s="123">
        <v>36</v>
      </c>
      <c r="B37" s="33" t="s">
        <v>175</v>
      </c>
      <c r="C37" s="164" t="s">
        <v>332</v>
      </c>
      <c r="D37" s="4">
        <v>39</v>
      </c>
      <c r="E37" s="4" t="s">
        <v>78</v>
      </c>
      <c r="F37" s="125" t="s">
        <v>79</v>
      </c>
    </row>
    <row r="38" spans="1:6" ht="22.5">
      <c r="A38" s="123">
        <v>37</v>
      </c>
      <c r="B38" s="33" t="s">
        <v>176</v>
      </c>
      <c r="C38" s="164" t="s">
        <v>331</v>
      </c>
      <c r="D38" s="4">
        <v>46</v>
      </c>
      <c r="E38" s="4">
        <v>1468</v>
      </c>
      <c r="F38" s="125" t="s">
        <v>177</v>
      </c>
    </row>
    <row r="39" spans="1:6" ht="15">
      <c r="A39" s="123">
        <v>38</v>
      </c>
      <c r="B39" s="33" t="s">
        <v>312</v>
      </c>
      <c r="C39" s="164" t="s">
        <v>361</v>
      </c>
      <c r="D39" s="4">
        <v>40</v>
      </c>
      <c r="E39" s="1">
        <v>9</v>
      </c>
      <c r="F39" s="125" t="s">
        <v>178</v>
      </c>
    </row>
    <row r="40" spans="1:6" ht="15">
      <c r="A40" s="123">
        <v>39</v>
      </c>
      <c r="B40" s="33" t="s">
        <v>313</v>
      </c>
      <c r="C40" s="164" t="s">
        <v>362</v>
      </c>
      <c r="D40" s="4">
        <v>262</v>
      </c>
      <c r="E40" s="1" t="s">
        <v>95</v>
      </c>
      <c r="F40" s="125" t="s">
        <v>96</v>
      </c>
    </row>
    <row r="41" spans="1:6" ht="22.5">
      <c r="A41" s="121">
        <v>40</v>
      </c>
      <c r="B41" s="37" t="s">
        <v>212</v>
      </c>
      <c r="C41" s="164" t="s">
        <v>363</v>
      </c>
      <c r="D41" s="7">
        <v>312</v>
      </c>
      <c r="E41" s="8" t="s">
        <v>213</v>
      </c>
      <c r="F41" s="122" t="s">
        <v>214</v>
      </c>
    </row>
    <row r="42" spans="1:6" ht="15">
      <c r="A42" s="123">
        <v>41</v>
      </c>
      <c r="B42" s="33" t="s">
        <v>215</v>
      </c>
      <c r="C42" s="164" t="s">
        <v>364</v>
      </c>
      <c r="D42" s="4">
        <v>313</v>
      </c>
      <c r="E42" s="30" t="s">
        <v>63</v>
      </c>
      <c r="F42" s="125" t="s">
        <v>216</v>
      </c>
    </row>
    <row r="43" spans="1:6" ht="15">
      <c r="A43" s="121">
        <v>42</v>
      </c>
      <c r="B43" s="37" t="s">
        <v>179</v>
      </c>
      <c r="C43" s="164" t="s">
        <v>365</v>
      </c>
      <c r="D43" s="7">
        <v>243</v>
      </c>
      <c r="E43" s="111">
        <v>131413.5921</v>
      </c>
      <c r="F43" s="122" t="s">
        <v>180</v>
      </c>
    </row>
    <row r="44" spans="1:6" ht="15">
      <c r="A44" s="121">
        <v>43</v>
      </c>
      <c r="B44" s="37" t="s">
        <v>181</v>
      </c>
      <c r="C44" s="164" t="s">
        <v>366</v>
      </c>
      <c r="D44" s="7">
        <v>244</v>
      </c>
      <c r="E44" s="111">
        <v>119546.91210000002</v>
      </c>
      <c r="F44" s="130" t="s">
        <v>182</v>
      </c>
    </row>
    <row r="45" spans="1:6" ht="15">
      <c r="A45" s="131">
        <v>44</v>
      </c>
      <c r="B45" s="71" t="s">
        <v>183</v>
      </c>
      <c r="C45" s="101"/>
      <c r="D45" s="72"/>
      <c r="E45" s="94"/>
      <c r="F45" s="132"/>
    </row>
    <row r="46" spans="1:6" ht="15">
      <c r="A46" s="133">
        <v>45</v>
      </c>
      <c r="B46" s="58" t="s">
        <v>184</v>
      </c>
      <c r="C46" s="176"/>
      <c r="D46" s="176"/>
      <c r="E46" s="96"/>
      <c r="F46" s="240"/>
    </row>
    <row r="47" spans="1:6" ht="15">
      <c r="A47" s="121">
        <v>46</v>
      </c>
      <c r="B47" s="38" t="s">
        <v>187</v>
      </c>
      <c r="C47" s="26" t="s">
        <v>367</v>
      </c>
      <c r="D47" s="7">
        <v>245</v>
      </c>
      <c r="E47" s="112">
        <v>11866.68</v>
      </c>
      <c r="F47" s="134"/>
    </row>
    <row r="48" spans="1:6" ht="15">
      <c r="A48" s="135">
        <v>47</v>
      </c>
      <c r="B48" s="34" t="s">
        <v>185</v>
      </c>
      <c r="C48" s="20" t="s">
        <v>368</v>
      </c>
      <c r="D48" s="10">
        <v>246</v>
      </c>
      <c r="E48" s="30" t="s">
        <v>440</v>
      </c>
      <c r="F48" s="136" t="s">
        <v>186</v>
      </c>
    </row>
    <row r="49" spans="1:6" ht="15">
      <c r="A49" s="131">
        <v>48</v>
      </c>
      <c r="B49" s="71" t="s">
        <v>188</v>
      </c>
      <c r="C49" s="101"/>
      <c r="D49" s="72"/>
      <c r="E49" s="94"/>
      <c r="F49" s="132"/>
    </row>
    <row r="50" spans="1:6" ht="15">
      <c r="A50" s="121">
        <v>49</v>
      </c>
      <c r="B50" s="35" t="s">
        <v>189</v>
      </c>
      <c r="C50" s="26" t="s">
        <v>369</v>
      </c>
      <c r="D50" s="7">
        <v>52</v>
      </c>
      <c r="E50" s="1" t="s">
        <v>190</v>
      </c>
      <c r="F50" s="125" t="s">
        <v>191</v>
      </c>
    </row>
    <row r="51" spans="1:6" ht="15">
      <c r="A51" s="137">
        <v>50</v>
      </c>
      <c r="B51" s="71" t="s">
        <v>192</v>
      </c>
      <c r="C51" s="101"/>
      <c r="D51" s="72"/>
      <c r="E51" s="94"/>
      <c r="F51" s="138"/>
    </row>
    <row r="52" spans="1:6" ht="15">
      <c r="A52" s="135">
        <v>51</v>
      </c>
      <c r="B52" s="36" t="s">
        <v>318</v>
      </c>
      <c r="C52" s="164" t="s">
        <v>370</v>
      </c>
      <c r="D52" s="10">
        <v>41</v>
      </c>
      <c r="E52" s="1" t="s">
        <v>193</v>
      </c>
      <c r="F52" s="136" t="s">
        <v>193</v>
      </c>
    </row>
    <row r="53" spans="1:6" ht="15">
      <c r="A53" s="135">
        <v>52</v>
      </c>
      <c r="B53" s="36" t="s">
        <v>194</v>
      </c>
      <c r="C53" s="164" t="s">
        <v>371</v>
      </c>
      <c r="D53" s="10">
        <v>42</v>
      </c>
      <c r="E53" s="139" t="s">
        <v>195</v>
      </c>
      <c r="F53" s="136" t="s">
        <v>196</v>
      </c>
    </row>
    <row r="54" spans="1:6" ht="15">
      <c r="A54" s="135">
        <v>53</v>
      </c>
      <c r="B54" s="36" t="s">
        <v>197</v>
      </c>
      <c r="C54" s="164" t="s">
        <v>372</v>
      </c>
      <c r="D54" s="10">
        <v>44</v>
      </c>
      <c r="E54" s="1">
        <v>1</v>
      </c>
      <c r="F54" s="136" t="s">
        <v>198</v>
      </c>
    </row>
    <row r="55" spans="1:6" ht="22.5">
      <c r="A55" s="135">
        <v>54</v>
      </c>
      <c r="B55" s="36" t="s">
        <v>199</v>
      </c>
      <c r="C55" s="164" t="s">
        <v>373</v>
      </c>
      <c r="D55" s="10">
        <v>43</v>
      </c>
      <c r="E55" s="30" t="s">
        <v>200</v>
      </c>
      <c r="F55" s="125" t="s">
        <v>201</v>
      </c>
    </row>
    <row r="56" spans="1:6" ht="15">
      <c r="A56" s="135">
        <v>55</v>
      </c>
      <c r="B56" s="36" t="s">
        <v>202</v>
      </c>
      <c r="C56" s="164" t="s">
        <v>374</v>
      </c>
      <c r="D56" s="10">
        <v>54</v>
      </c>
      <c r="E56" s="1" t="s">
        <v>203</v>
      </c>
      <c r="F56" s="125" t="s">
        <v>204</v>
      </c>
    </row>
    <row r="57" spans="1:6" ht="15">
      <c r="A57" s="135">
        <v>56</v>
      </c>
      <c r="B57" s="36" t="s">
        <v>57</v>
      </c>
      <c r="C57" s="164" t="s">
        <v>375</v>
      </c>
      <c r="D57" s="10">
        <v>57</v>
      </c>
      <c r="E57" s="1" t="s">
        <v>64</v>
      </c>
      <c r="F57" s="136" t="s">
        <v>205</v>
      </c>
    </row>
    <row r="58" spans="1:6" ht="15">
      <c r="A58" s="123">
        <v>57</v>
      </c>
      <c r="B58" s="36" t="s">
        <v>206</v>
      </c>
      <c r="C58" s="164" t="s">
        <v>376</v>
      </c>
      <c r="D58" s="10">
        <v>55</v>
      </c>
      <c r="E58" s="30" t="s">
        <v>87</v>
      </c>
      <c r="F58" s="125"/>
    </row>
    <row r="59" spans="1:6" ht="15">
      <c r="A59" s="135">
        <v>58</v>
      </c>
      <c r="B59" s="36" t="s">
        <v>207</v>
      </c>
      <c r="C59" s="164" t="s">
        <v>377</v>
      </c>
      <c r="D59" s="10">
        <v>56</v>
      </c>
      <c r="E59" s="30" t="s">
        <v>208</v>
      </c>
      <c r="F59" s="125"/>
    </row>
    <row r="60" spans="1:6" ht="15">
      <c r="A60" s="135">
        <v>59</v>
      </c>
      <c r="B60" s="36" t="s">
        <v>38</v>
      </c>
      <c r="C60" s="164" t="s">
        <v>378</v>
      </c>
      <c r="D60" s="10">
        <v>64</v>
      </c>
      <c r="E60" s="19" t="s">
        <v>61</v>
      </c>
      <c r="F60" s="136" t="s">
        <v>62</v>
      </c>
    </row>
    <row r="61" spans="1:6" ht="15">
      <c r="A61" s="133">
        <v>60</v>
      </c>
      <c r="B61" s="58" t="s">
        <v>314</v>
      </c>
      <c r="C61" s="176"/>
      <c r="D61" s="176"/>
      <c r="E61" s="96"/>
      <c r="F61" s="240"/>
    </row>
    <row r="62" spans="1:6" ht="15">
      <c r="A62" s="121">
        <v>61</v>
      </c>
      <c r="B62" s="38" t="s">
        <v>209</v>
      </c>
      <c r="C62" s="164" t="s">
        <v>379</v>
      </c>
      <c r="D62" s="7">
        <v>45</v>
      </c>
      <c r="E62" s="8">
        <v>15</v>
      </c>
      <c r="F62" s="122" t="s">
        <v>210</v>
      </c>
    </row>
    <row r="63" spans="1:6" ht="15">
      <c r="A63" s="135">
        <v>62</v>
      </c>
      <c r="B63" s="36" t="s">
        <v>211</v>
      </c>
      <c r="C63" s="164" t="s">
        <v>380</v>
      </c>
      <c r="D63" s="10">
        <v>58</v>
      </c>
      <c r="E63" s="1">
        <v>110010001</v>
      </c>
      <c r="F63" s="125" t="s">
        <v>438</v>
      </c>
    </row>
    <row r="64" spans="1:6" ht="15">
      <c r="A64" s="128">
        <v>63</v>
      </c>
      <c r="B64" s="68" t="s">
        <v>217</v>
      </c>
      <c r="C64" s="100"/>
      <c r="D64" s="69"/>
      <c r="E64" s="97"/>
      <c r="F64" s="180" t="s">
        <v>218</v>
      </c>
    </row>
    <row r="65" spans="1:6" ht="15">
      <c r="A65" s="123">
        <v>64</v>
      </c>
      <c r="B65" s="33" t="s">
        <v>54</v>
      </c>
      <c r="C65" s="164" t="s">
        <v>359</v>
      </c>
      <c r="D65" s="4">
        <v>50</v>
      </c>
      <c r="E65" s="1">
        <v>894</v>
      </c>
      <c r="F65" s="125" t="s">
        <v>132</v>
      </c>
    </row>
    <row r="66" spans="1:6" ht="15">
      <c r="A66" s="123">
        <v>65</v>
      </c>
      <c r="B66" s="33" t="s">
        <v>55</v>
      </c>
      <c r="C66" s="164" t="s">
        <v>360</v>
      </c>
      <c r="D66" s="4">
        <v>49</v>
      </c>
      <c r="E66" s="21" t="s">
        <v>219</v>
      </c>
      <c r="F66" s="125" t="s">
        <v>220</v>
      </c>
    </row>
    <row r="67" spans="1:6" ht="15">
      <c r="A67" s="123">
        <v>66</v>
      </c>
      <c r="B67" s="33" t="s">
        <v>175</v>
      </c>
      <c r="C67" s="164" t="s">
        <v>332</v>
      </c>
      <c r="D67" s="4">
        <v>39</v>
      </c>
      <c r="E67" s="4" t="s">
        <v>78</v>
      </c>
      <c r="F67" s="125" t="s">
        <v>79</v>
      </c>
    </row>
    <row r="68" spans="1:6" ht="22.5">
      <c r="A68" s="123">
        <v>67</v>
      </c>
      <c r="B68" s="33" t="s">
        <v>176</v>
      </c>
      <c r="C68" s="164" t="s">
        <v>331</v>
      </c>
      <c r="D68" s="4">
        <v>46</v>
      </c>
      <c r="E68" s="4">
        <v>1468</v>
      </c>
      <c r="F68" s="125" t="s">
        <v>177</v>
      </c>
    </row>
    <row r="69" spans="1:6" ht="15">
      <c r="A69" s="123">
        <v>68</v>
      </c>
      <c r="B69" s="33" t="s">
        <v>312</v>
      </c>
      <c r="C69" s="164" t="s">
        <v>361</v>
      </c>
      <c r="D69" s="4">
        <v>40</v>
      </c>
      <c r="E69" s="1">
        <v>9</v>
      </c>
      <c r="F69" s="125" t="s">
        <v>178</v>
      </c>
    </row>
    <row r="70" spans="1:6" ht="15">
      <c r="A70" s="123">
        <v>69</v>
      </c>
      <c r="B70" s="33" t="s">
        <v>313</v>
      </c>
      <c r="C70" s="164" t="s">
        <v>362</v>
      </c>
      <c r="D70" s="4">
        <v>262</v>
      </c>
      <c r="E70" s="1" t="s">
        <v>95</v>
      </c>
      <c r="F70" s="125" t="s">
        <v>96</v>
      </c>
    </row>
    <row r="71" spans="1:6" ht="22.5">
      <c r="A71" s="123">
        <v>70</v>
      </c>
      <c r="B71" s="33" t="s">
        <v>212</v>
      </c>
      <c r="C71" s="164" t="s">
        <v>363</v>
      </c>
      <c r="D71" s="4">
        <v>312</v>
      </c>
      <c r="E71" s="8" t="s">
        <v>213</v>
      </c>
      <c r="F71" s="122" t="s">
        <v>214</v>
      </c>
    </row>
    <row r="72" spans="1:6" ht="22.5">
      <c r="A72" s="123">
        <v>71</v>
      </c>
      <c r="B72" s="33" t="s">
        <v>179</v>
      </c>
      <c r="C72" s="164" t="s">
        <v>365</v>
      </c>
      <c r="D72" s="4">
        <v>243</v>
      </c>
      <c r="E72" s="113">
        <v>137607.01017</v>
      </c>
      <c r="F72" s="125" t="s">
        <v>221</v>
      </c>
    </row>
    <row r="73" spans="1:6" ht="15">
      <c r="A73" s="123">
        <v>72</v>
      </c>
      <c r="B73" s="33" t="s">
        <v>181</v>
      </c>
      <c r="C73" s="164" t="s">
        <v>366</v>
      </c>
      <c r="D73" s="4">
        <v>244</v>
      </c>
      <c r="E73" s="113">
        <v>125384.32977</v>
      </c>
      <c r="F73" s="140" t="s">
        <v>182</v>
      </c>
    </row>
    <row r="74" spans="1:6" ht="15">
      <c r="A74" s="131">
        <v>73</v>
      </c>
      <c r="B74" s="71" t="s">
        <v>183</v>
      </c>
      <c r="C74" s="175"/>
      <c r="D74" s="72"/>
      <c r="E74" s="94"/>
      <c r="F74" s="132"/>
    </row>
    <row r="75" spans="1:6" ht="15">
      <c r="A75" s="133">
        <v>74</v>
      </c>
      <c r="B75" s="58" t="s">
        <v>184</v>
      </c>
      <c r="C75" s="176"/>
      <c r="D75" s="176"/>
      <c r="E75" s="96"/>
      <c r="F75" s="240"/>
    </row>
    <row r="76" spans="1:6" ht="15">
      <c r="A76" s="135">
        <v>75</v>
      </c>
      <c r="B76" s="34" t="s">
        <v>187</v>
      </c>
      <c r="C76" s="26" t="s">
        <v>367</v>
      </c>
      <c r="D76" s="10">
        <v>245</v>
      </c>
      <c r="E76" s="114">
        <v>12222.6804</v>
      </c>
      <c r="F76" s="141"/>
    </row>
    <row r="77" spans="1:6" ht="15">
      <c r="A77" s="135">
        <v>76</v>
      </c>
      <c r="B77" s="34" t="s">
        <v>185</v>
      </c>
      <c r="C77" s="20" t="s">
        <v>368</v>
      </c>
      <c r="D77" s="10">
        <v>246</v>
      </c>
      <c r="E77" s="30" t="s">
        <v>440</v>
      </c>
      <c r="F77" s="136" t="s">
        <v>186</v>
      </c>
    </row>
    <row r="78" spans="1:6" ht="15">
      <c r="A78" s="131">
        <v>77</v>
      </c>
      <c r="B78" s="71" t="s">
        <v>188</v>
      </c>
      <c r="C78" s="101"/>
      <c r="D78" s="72"/>
      <c r="E78" s="94"/>
      <c r="F78" s="132"/>
    </row>
    <row r="79" spans="1:6" ht="15">
      <c r="A79" s="121">
        <v>78</v>
      </c>
      <c r="B79" s="35" t="s">
        <v>189</v>
      </c>
      <c r="C79" s="26" t="s">
        <v>369</v>
      </c>
      <c r="D79" s="7">
        <v>52</v>
      </c>
      <c r="E79" s="1" t="s">
        <v>222</v>
      </c>
      <c r="F79" s="125" t="s">
        <v>223</v>
      </c>
    </row>
    <row r="80" spans="1:6" ht="15">
      <c r="A80" s="137">
        <v>79</v>
      </c>
      <c r="B80" s="71" t="s">
        <v>192</v>
      </c>
      <c r="C80" s="101"/>
      <c r="D80" s="72"/>
      <c r="E80" s="94"/>
      <c r="F80" s="132"/>
    </row>
    <row r="81" spans="1:6" ht="15">
      <c r="A81" s="135">
        <v>80</v>
      </c>
      <c r="B81" s="36" t="s">
        <v>318</v>
      </c>
      <c r="C81" s="164" t="s">
        <v>370</v>
      </c>
      <c r="D81" s="10">
        <v>41</v>
      </c>
      <c r="E81" s="1" t="s">
        <v>193</v>
      </c>
      <c r="F81" s="136" t="s">
        <v>193</v>
      </c>
    </row>
    <row r="82" spans="1:6" ht="15">
      <c r="A82" s="135">
        <v>81</v>
      </c>
      <c r="B82" s="36" t="s">
        <v>194</v>
      </c>
      <c r="C82" s="164" t="s">
        <v>371</v>
      </c>
      <c r="D82" s="10">
        <v>42</v>
      </c>
      <c r="E82" s="139" t="s">
        <v>195</v>
      </c>
      <c r="F82" s="136" t="s">
        <v>196</v>
      </c>
    </row>
    <row r="83" spans="1:6" ht="15">
      <c r="A83" s="135">
        <v>82</v>
      </c>
      <c r="B83" s="36" t="s">
        <v>197</v>
      </c>
      <c r="C83" s="164" t="s">
        <v>372</v>
      </c>
      <c r="D83" s="10">
        <v>44</v>
      </c>
      <c r="E83" s="1">
        <v>1</v>
      </c>
      <c r="F83" s="136" t="s">
        <v>198</v>
      </c>
    </row>
    <row r="84" spans="1:6" ht="22.5">
      <c r="A84" s="135">
        <v>83</v>
      </c>
      <c r="B84" s="36" t="s">
        <v>199</v>
      </c>
      <c r="C84" s="164" t="s">
        <v>373</v>
      </c>
      <c r="D84" s="10">
        <v>43</v>
      </c>
      <c r="E84" s="30" t="s">
        <v>200</v>
      </c>
      <c r="F84" s="125" t="s">
        <v>201</v>
      </c>
    </row>
    <row r="85" spans="1:6" ht="15">
      <c r="A85" s="135">
        <v>84</v>
      </c>
      <c r="B85" s="36" t="s">
        <v>202</v>
      </c>
      <c r="C85" s="164" t="s">
        <v>374</v>
      </c>
      <c r="D85" s="10">
        <v>54</v>
      </c>
      <c r="E85" s="1" t="s">
        <v>203</v>
      </c>
      <c r="F85" s="125" t="s">
        <v>204</v>
      </c>
    </row>
    <row r="86" spans="1:6" ht="15">
      <c r="A86" s="135">
        <v>85</v>
      </c>
      <c r="B86" s="36" t="s">
        <v>57</v>
      </c>
      <c r="C86" s="164" t="s">
        <v>375</v>
      </c>
      <c r="D86" s="10">
        <v>57</v>
      </c>
      <c r="E86" s="1" t="s">
        <v>64</v>
      </c>
      <c r="F86" s="136" t="s">
        <v>205</v>
      </c>
    </row>
    <row r="87" spans="1:6" ht="15">
      <c r="A87" s="123">
        <v>86</v>
      </c>
      <c r="B87" s="36" t="s">
        <v>206</v>
      </c>
      <c r="C87" s="164" t="s">
        <v>376</v>
      </c>
      <c r="D87" s="10">
        <v>55</v>
      </c>
      <c r="E87" s="30" t="s">
        <v>87</v>
      </c>
      <c r="F87" s="141"/>
    </row>
    <row r="88" spans="1:6" ht="15">
      <c r="A88" s="135">
        <v>87</v>
      </c>
      <c r="B88" s="36" t="s">
        <v>207</v>
      </c>
      <c r="C88" s="164" t="s">
        <v>377</v>
      </c>
      <c r="D88" s="10">
        <v>56</v>
      </c>
      <c r="E88" s="30" t="s">
        <v>208</v>
      </c>
      <c r="F88" s="141"/>
    </row>
    <row r="89" spans="1:6" ht="15">
      <c r="A89" s="135">
        <v>88</v>
      </c>
      <c r="B89" s="36" t="s">
        <v>38</v>
      </c>
      <c r="C89" s="164" t="s">
        <v>378</v>
      </c>
      <c r="D89" s="10">
        <v>64</v>
      </c>
      <c r="E89" s="19" t="s">
        <v>61</v>
      </c>
      <c r="F89" s="136" t="s">
        <v>62</v>
      </c>
    </row>
    <row r="90" spans="1:6" ht="15">
      <c r="A90" s="133">
        <v>89</v>
      </c>
      <c r="B90" s="58" t="s">
        <v>314</v>
      </c>
      <c r="C90" s="176"/>
      <c r="D90" s="176"/>
      <c r="E90" s="96"/>
      <c r="F90" s="240"/>
    </row>
    <row r="91" spans="1:6" ht="15">
      <c r="A91" s="135">
        <v>90</v>
      </c>
      <c r="B91" s="34" t="s">
        <v>209</v>
      </c>
      <c r="C91" s="164" t="s">
        <v>379</v>
      </c>
      <c r="D91" s="10">
        <v>45</v>
      </c>
      <c r="E91" s="8">
        <v>15</v>
      </c>
      <c r="F91" s="122" t="s">
        <v>210</v>
      </c>
    </row>
    <row r="92" spans="1:6" ht="15">
      <c r="A92" s="135">
        <v>91</v>
      </c>
      <c r="B92" s="36" t="s">
        <v>211</v>
      </c>
      <c r="C92" s="164" t="s">
        <v>380</v>
      </c>
      <c r="D92" s="10">
        <v>58</v>
      </c>
      <c r="E92" s="1">
        <v>110010001</v>
      </c>
      <c r="F92" s="125" t="s">
        <v>438</v>
      </c>
    </row>
    <row r="93" spans="1:6" ht="15">
      <c r="A93" s="128">
        <v>92</v>
      </c>
      <c r="B93" s="68" t="s">
        <v>224</v>
      </c>
      <c r="C93" s="100"/>
      <c r="D93" s="69"/>
      <c r="E93" s="70"/>
      <c r="F93" s="180" t="s">
        <v>225</v>
      </c>
    </row>
    <row r="94" spans="1:6" ht="15">
      <c r="A94" s="121">
        <v>93</v>
      </c>
      <c r="B94" s="37" t="s">
        <v>54</v>
      </c>
      <c r="C94" s="164" t="s">
        <v>359</v>
      </c>
      <c r="D94" s="7">
        <v>50</v>
      </c>
      <c r="E94" s="8">
        <v>792</v>
      </c>
      <c r="F94" s="142" t="s">
        <v>226</v>
      </c>
    </row>
    <row r="95" spans="1:6" ht="15">
      <c r="A95" s="123">
        <v>94</v>
      </c>
      <c r="B95" s="33" t="s">
        <v>55</v>
      </c>
      <c r="C95" s="164" t="s">
        <v>360</v>
      </c>
      <c r="D95" s="4">
        <v>49</v>
      </c>
      <c r="E95" s="21" t="s">
        <v>227</v>
      </c>
      <c r="F95" s="143" t="s">
        <v>228</v>
      </c>
    </row>
    <row r="96" spans="1:6" ht="15">
      <c r="A96" s="123">
        <v>95</v>
      </c>
      <c r="B96" s="33" t="s">
        <v>175</v>
      </c>
      <c r="C96" s="164" t="s">
        <v>332</v>
      </c>
      <c r="D96" s="4">
        <v>39</v>
      </c>
      <c r="E96" s="4" t="s">
        <v>78</v>
      </c>
      <c r="F96" s="125" t="s">
        <v>79</v>
      </c>
    </row>
    <row r="97" spans="1:6" ht="22.5">
      <c r="A97" s="123">
        <v>96</v>
      </c>
      <c r="B97" s="33" t="s">
        <v>176</v>
      </c>
      <c r="C97" s="164" t="s">
        <v>331</v>
      </c>
      <c r="D97" s="4">
        <v>46</v>
      </c>
      <c r="E97" s="4">
        <v>1468</v>
      </c>
      <c r="F97" s="125" t="s">
        <v>177</v>
      </c>
    </row>
    <row r="98" spans="1:6" ht="15">
      <c r="A98" s="123">
        <v>97</v>
      </c>
      <c r="B98" s="33" t="s">
        <v>312</v>
      </c>
      <c r="C98" s="164" t="s">
        <v>361</v>
      </c>
      <c r="D98" s="4">
        <v>40</v>
      </c>
      <c r="E98" s="1">
        <v>9</v>
      </c>
      <c r="F98" s="125" t="s">
        <v>178</v>
      </c>
    </row>
    <row r="99" spans="1:6" ht="15">
      <c r="A99" s="123">
        <v>98</v>
      </c>
      <c r="B99" s="33" t="s">
        <v>313</v>
      </c>
      <c r="C99" s="164" t="s">
        <v>362</v>
      </c>
      <c r="D99" s="4">
        <v>262</v>
      </c>
      <c r="E99" s="1" t="s">
        <v>95</v>
      </c>
      <c r="F99" s="125" t="s">
        <v>96</v>
      </c>
    </row>
    <row r="100" spans="1:6" ht="22.5">
      <c r="A100" s="123">
        <v>99</v>
      </c>
      <c r="B100" s="33" t="s">
        <v>212</v>
      </c>
      <c r="C100" s="164" t="s">
        <v>363</v>
      </c>
      <c r="D100" s="4">
        <v>312</v>
      </c>
      <c r="E100" s="8" t="s">
        <v>213</v>
      </c>
      <c r="F100" s="122" t="s">
        <v>214</v>
      </c>
    </row>
    <row r="101" spans="1:6" ht="15">
      <c r="A101" s="123">
        <v>100</v>
      </c>
      <c r="B101" s="33" t="s">
        <v>179</v>
      </c>
      <c r="C101" s="164" t="s">
        <v>365</v>
      </c>
      <c r="D101" s="4">
        <v>243</v>
      </c>
      <c r="E101" s="113">
        <v>132972.577185</v>
      </c>
      <c r="F101" s="143" t="s">
        <v>229</v>
      </c>
    </row>
    <row r="102" spans="1:6" ht="15">
      <c r="A102" s="123">
        <v>101</v>
      </c>
      <c r="B102" s="33" t="s">
        <v>181</v>
      </c>
      <c r="C102" s="164" t="s">
        <v>366</v>
      </c>
      <c r="D102" s="4">
        <v>244</v>
      </c>
      <c r="E102" s="115">
        <v>120749.896785</v>
      </c>
      <c r="F102" s="144"/>
    </row>
    <row r="103" spans="1:6" ht="15">
      <c r="A103" s="131">
        <v>102</v>
      </c>
      <c r="B103" s="71" t="s">
        <v>183</v>
      </c>
      <c r="C103" s="101"/>
      <c r="D103" s="72"/>
      <c r="E103" s="116"/>
      <c r="F103" s="132"/>
    </row>
    <row r="104" spans="1:6" ht="15">
      <c r="A104" s="133">
        <v>103</v>
      </c>
      <c r="B104" s="58" t="s">
        <v>184</v>
      </c>
      <c r="C104" s="176"/>
      <c r="D104" s="176"/>
      <c r="E104" s="96"/>
      <c r="F104" s="240"/>
    </row>
    <row r="105" spans="1:6" ht="15">
      <c r="A105" s="135">
        <v>104</v>
      </c>
      <c r="B105" s="34" t="s">
        <v>187</v>
      </c>
      <c r="C105" s="26" t="s">
        <v>367</v>
      </c>
      <c r="D105" s="10">
        <v>245</v>
      </c>
      <c r="E105" s="114">
        <v>12222.6804</v>
      </c>
      <c r="F105" s="141"/>
    </row>
    <row r="106" spans="1:6" ht="15">
      <c r="A106" s="135">
        <v>105</v>
      </c>
      <c r="B106" s="34" t="s">
        <v>185</v>
      </c>
      <c r="C106" s="20" t="s">
        <v>368</v>
      </c>
      <c r="D106" s="10">
        <v>246</v>
      </c>
      <c r="E106" s="30" t="s">
        <v>440</v>
      </c>
      <c r="F106" s="136" t="s">
        <v>186</v>
      </c>
    </row>
    <row r="107" spans="1:6" ht="15">
      <c r="A107" s="131">
        <v>106</v>
      </c>
      <c r="B107" s="71" t="s">
        <v>188</v>
      </c>
      <c r="C107" s="101"/>
      <c r="D107" s="72"/>
      <c r="E107" s="94"/>
      <c r="F107" s="132"/>
    </row>
    <row r="108" spans="1:6" ht="15">
      <c r="A108" s="121">
        <v>107</v>
      </c>
      <c r="B108" s="35" t="s">
        <v>189</v>
      </c>
      <c r="C108" s="26" t="s">
        <v>369</v>
      </c>
      <c r="D108" s="7">
        <v>52</v>
      </c>
      <c r="E108" s="1" t="s">
        <v>230</v>
      </c>
      <c r="F108" s="125" t="s">
        <v>231</v>
      </c>
    </row>
    <row r="109" spans="1:6" ht="15">
      <c r="A109" s="137">
        <v>108</v>
      </c>
      <c r="B109" s="71" t="s">
        <v>192</v>
      </c>
      <c r="C109" s="101"/>
      <c r="D109" s="72"/>
      <c r="E109" s="94"/>
      <c r="F109" s="132"/>
    </row>
    <row r="110" spans="1:6" ht="15">
      <c r="A110" s="135">
        <v>109</v>
      </c>
      <c r="B110" s="36" t="s">
        <v>318</v>
      </c>
      <c r="C110" s="164" t="s">
        <v>370</v>
      </c>
      <c r="D110" s="10">
        <v>41</v>
      </c>
      <c r="E110" s="1" t="s">
        <v>193</v>
      </c>
      <c r="F110" s="136" t="s">
        <v>193</v>
      </c>
    </row>
    <row r="111" spans="1:6" ht="15">
      <c r="A111" s="135">
        <v>110</v>
      </c>
      <c r="B111" s="36" t="s">
        <v>194</v>
      </c>
      <c r="C111" s="164" t="s">
        <v>371</v>
      </c>
      <c r="D111" s="10">
        <v>42</v>
      </c>
      <c r="E111" s="139" t="s">
        <v>195</v>
      </c>
      <c r="F111" s="136" t="s">
        <v>196</v>
      </c>
    </row>
    <row r="112" spans="1:6" ht="15">
      <c r="A112" s="135">
        <v>111</v>
      </c>
      <c r="B112" s="36" t="s">
        <v>197</v>
      </c>
      <c r="C112" s="164" t="s">
        <v>372</v>
      </c>
      <c r="D112" s="10">
        <v>44</v>
      </c>
      <c r="E112" s="1">
        <v>1</v>
      </c>
      <c r="F112" s="136" t="s">
        <v>198</v>
      </c>
    </row>
    <row r="113" spans="1:6" ht="22.5">
      <c r="A113" s="135">
        <v>112</v>
      </c>
      <c r="B113" s="36" t="s">
        <v>199</v>
      </c>
      <c r="C113" s="164" t="s">
        <v>373</v>
      </c>
      <c r="D113" s="10">
        <v>43</v>
      </c>
      <c r="E113" s="30" t="s">
        <v>200</v>
      </c>
      <c r="F113" s="125" t="s">
        <v>201</v>
      </c>
    </row>
    <row r="114" spans="1:6" ht="15">
      <c r="A114" s="135">
        <v>113</v>
      </c>
      <c r="B114" s="36" t="s">
        <v>202</v>
      </c>
      <c r="C114" s="164" t="s">
        <v>374</v>
      </c>
      <c r="D114" s="10">
        <v>54</v>
      </c>
      <c r="E114" s="1" t="s">
        <v>203</v>
      </c>
      <c r="F114" s="125" t="s">
        <v>204</v>
      </c>
    </row>
    <row r="115" spans="1:6" ht="15">
      <c r="A115" s="135">
        <v>114</v>
      </c>
      <c r="B115" s="36" t="s">
        <v>57</v>
      </c>
      <c r="C115" s="164" t="s">
        <v>375</v>
      </c>
      <c r="D115" s="10">
        <v>57</v>
      </c>
      <c r="E115" s="1" t="s">
        <v>64</v>
      </c>
      <c r="F115" s="136" t="s">
        <v>205</v>
      </c>
    </row>
    <row r="116" spans="1:6" ht="15">
      <c r="A116" s="123">
        <v>115</v>
      </c>
      <c r="B116" s="36" t="s">
        <v>206</v>
      </c>
      <c r="C116" s="164" t="s">
        <v>376</v>
      </c>
      <c r="D116" s="10">
        <v>55</v>
      </c>
      <c r="E116" s="30" t="s">
        <v>87</v>
      </c>
      <c r="F116" s="125"/>
    </row>
    <row r="117" spans="1:6" ht="15">
      <c r="A117" s="135">
        <v>116</v>
      </c>
      <c r="B117" s="36" t="s">
        <v>207</v>
      </c>
      <c r="C117" s="164" t="s">
        <v>377</v>
      </c>
      <c r="D117" s="10">
        <v>56</v>
      </c>
      <c r="E117" s="30" t="s">
        <v>208</v>
      </c>
      <c r="F117" s="125"/>
    </row>
    <row r="118" spans="1:6" ht="15">
      <c r="A118" s="135">
        <v>117</v>
      </c>
      <c r="B118" s="36" t="s">
        <v>38</v>
      </c>
      <c r="C118" s="164" t="s">
        <v>378</v>
      </c>
      <c r="D118" s="10">
        <v>64</v>
      </c>
      <c r="E118" s="19" t="s">
        <v>61</v>
      </c>
      <c r="F118" s="136" t="s">
        <v>62</v>
      </c>
    </row>
    <row r="119" spans="1:6" ht="15">
      <c r="A119" s="133">
        <v>118</v>
      </c>
      <c r="B119" s="58" t="s">
        <v>314</v>
      </c>
      <c r="C119" s="176"/>
      <c r="D119" s="176"/>
      <c r="E119" s="96"/>
      <c r="F119" s="240"/>
    </row>
    <row r="120" spans="1:6" ht="15">
      <c r="A120" s="135">
        <v>119</v>
      </c>
      <c r="B120" s="34" t="s">
        <v>209</v>
      </c>
      <c r="C120" s="164" t="s">
        <v>379</v>
      </c>
      <c r="D120" s="10">
        <v>45</v>
      </c>
      <c r="E120" s="8">
        <v>15</v>
      </c>
      <c r="F120" s="122" t="s">
        <v>210</v>
      </c>
    </row>
    <row r="121" spans="1:6" ht="15">
      <c r="A121" s="121">
        <v>120</v>
      </c>
      <c r="B121" s="35" t="s">
        <v>211</v>
      </c>
      <c r="C121" s="164" t="s">
        <v>380</v>
      </c>
      <c r="D121" s="7">
        <v>58</v>
      </c>
      <c r="E121" s="8">
        <v>130280121</v>
      </c>
      <c r="F121" s="122" t="s">
        <v>439</v>
      </c>
    </row>
    <row r="122" spans="1:6" ht="15">
      <c r="A122" s="128">
        <v>121</v>
      </c>
      <c r="B122" s="68" t="s">
        <v>232</v>
      </c>
      <c r="C122" s="100"/>
      <c r="D122" s="69"/>
      <c r="E122" s="93"/>
      <c r="F122" s="180" t="s">
        <v>233</v>
      </c>
    </row>
    <row r="123" spans="1:6" ht="15">
      <c r="A123" s="123">
        <v>122</v>
      </c>
      <c r="B123" s="33" t="s">
        <v>54</v>
      </c>
      <c r="C123" s="164" t="s">
        <v>359</v>
      </c>
      <c r="D123" s="4">
        <v>50</v>
      </c>
      <c r="E123" s="1">
        <v>894</v>
      </c>
      <c r="F123" s="125" t="s">
        <v>132</v>
      </c>
    </row>
    <row r="124" spans="1:6" ht="15">
      <c r="A124" s="123">
        <v>123</v>
      </c>
      <c r="B124" s="33" t="s">
        <v>55</v>
      </c>
      <c r="C124" s="164" t="s">
        <v>360</v>
      </c>
      <c r="D124" s="4">
        <v>49</v>
      </c>
      <c r="E124" s="21" t="s">
        <v>234</v>
      </c>
      <c r="F124" s="125" t="s">
        <v>235</v>
      </c>
    </row>
    <row r="125" spans="1:6" ht="15">
      <c r="A125" s="123">
        <v>124</v>
      </c>
      <c r="B125" s="33" t="s">
        <v>175</v>
      </c>
      <c r="C125" s="164" t="s">
        <v>332</v>
      </c>
      <c r="D125" s="4">
        <v>39</v>
      </c>
      <c r="E125" s="4" t="s">
        <v>78</v>
      </c>
      <c r="F125" s="125" t="s">
        <v>79</v>
      </c>
    </row>
    <row r="126" spans="1:6" ht="22.5">
      <c r="A126" s="123">
        <v>125</v>
      </c>
      <c r="B126" s="33" t="s">
        <v>176</v>
      </c>
      <c r="C126" s="164" t="s">
        <v>331</v>
      </c>
      <c r="D126" s="4">
        <v>46</v>
      </c>
      <c r="E126" s="4">
        <v>1468</v>
      </c>
      <c r="F126" s="125" t="s">
        <v>177</v>
      </c>
    </row>
    <row r="127" spans="1:6" ht="15">
      <c r="A127" s="123">
        <v>126</v>
      </c>
      <c r="B127" s="33" t="s">
        <v>312</v>
      </c>
      <c r="C127" s="164" t="s">
        <v>361</v>
      </c>
      <c r="D127" s="4">
        <v>40</v>
      </c>
      <c r="E127" s="1">
        <v>9</v>
      </c>
      <c r="F127" s="125" t="s">
        <v>178</v>
      </c>
    </row>
    <row r="128" spans="1:6" ht="15">
      <c r="A128" s="123">
        <v>127</v>
      </c>
      <c r="B128" s="33" t="s">
        <v>313</v>
      </c>
      <c r="C128" s="164" t="s">
        <v>362</v>
      </c>
      <c r="D128" s="4">
        <v>262</v>
      </c>
      <c r="E128" s="1" t="s">
        <v>95</v>
      </c>
      <c r="F128" s="125" t="s">
        <v>96</v>
      </c>
    </row>
    <row r="129" spans="1:6" ht="22.5">
      <c r="A129" s="123">
        <v>128</v>
      </c>
      <c r="B129" s="33" t="s">
        <v>212</v>
      </c>
      <c r="C129" s="164" t="s">
        <v>363</v>
      </c>
      <c r="D129" s="4">
        <v>312</v>
      </c>
      <c r="E129" s="8" t="s">
        <v>213</v>
      </c>
      <c r="F129" s="122" t="s">
        <v>214</v>
      </c>
    </row>
    <row r="130" spans="1:6" ht="15">
      <c r="A130" s="123">
        <v>129</v>
      </c>
      <c r="B130" s="33" t="s">
        <v>179</v>
      </c>
      <c r="C130" s="164" t="s">
        <v>365</v>
      </c>
      <c r="D130" s="4">
        <v>243</v>
      </c>
      <c r="E130" s="113">
        <v>137738.09841729</v>
      </c>
      <c r="F130" s="125" t="s">
        <v>236</v>
      </c>
    </row>
    <row r="131" spans="1:6" ht="15">
      <c r="A131" s="123">
        <v>130</v>
      </c>
      <c r="B131" s="33" t="s">
        <v>181</v>
      </c>
      <c r="C131" s="164" t="s">
        <v>366</v>
      </c>
      <c r="D131" s="4">
        <v>244</v>
      </c>
      <c r="E131" s="115">
        <v>125148.73760528999</v>
      </c>
      <c r="F131" s="145" t="s">
        <v>237</v>
      </c>
    </row>
    <row r="132" spans="1:6" ht="15">
      <c r="A132" s="137">
        <v>131</v>
      </c>
      <c r="B132" s="71" t="s">
        <v>183</v>
      </c>
      <c r="C132" s="101"/>
      <c r="D132" s="72"/>
      <c r="E132" s="94"/>
      <c r="F132" s="132"/>
    </row>
    <row r="133" spans="1:6" ht="15">
      <c r="A133" s="133">
        <v>132</v>
      </c>
      <c r="B133" s="58" t="s">
        <v>184</v>
      </c>
      <c r="C133" s="176"/>
      <c r="D133" s="176"/>
      <c r="E133" s="96"/>
      <c r="F133" s="240"/>
    </row>
    <row r="134" spans="1:6" ht="15">
      <c r="A134" s="135">
        <v>133</v>
      </c>
      <c r="B134" s="34" t="s">
        <v>187</v>
      </c>
      <c r="C134" s="26" t="s">
        <v>367</v>
      </c>
      <c r="D134" s="10">
        <v>245</v>
      </c>
      <c r="E134" s="114">
        <v>12589.360811999999</v>
      </c>
      <c r="F134" s="141"/>
    </row>
    <row r="135" spans="1:6" ht="15">
      <c r="A135" s="135">
        <v>134</v>
      </c>
      <c r="B135" s="34" t="s">
        <v>185</v>
      </c>
      <c r="C135" s="20" t="s">
        <v>368</v>
      </c>
      <c r="D135" s="10">
        <v>246</v>
      </c>
      <c r="E135" s="30" t="s">
        <v>440</v>
      </c>
      <c r="F135" s="136" t="s">
        <v>186</v>
      </c>
    </row>
    <row r="136" spans="1:6" ht="15">
      <c r="A136" s="131">
        <v>135</v>
      </c>
      <c r="B136" s="71" t="s">
        <v>188</v>
      </c>
      <c r="C136" s="101"/>
      <c r="D136" s="72"/>
      <c r="E136" s="94"/>
      <c r="F136" s="132"/>
    </row>
    <row r="137" spans="1:6" ht="15">
      <c r="A137" s="121">
        <v>136</v>
      </c>
      <c r="B137" s="35" t="s">
        <v>189</v>
      </c>
      <c r="C137" s="26" t="s">
        <v>369</v>
      </c>
      <c r="D137" s="7">
        <v>52</v>
      </c>
      <c r="E137" s="1" t="s">
        <v>222</v>
      </c>
      <c r="F137" s="125" t="s">
        <v>223</v>
      </c>
    </row>
    <row r="138" spans="1:6" ht="15">
      <c r="A138" s="137">
        <v>137</v>
      </c>
      <c r="B138" s="71" t="s">
        <v>192</v>
      </c>
      <c r="C138" s="101"/>
      <c r="D138" s="72"/>
      <c r="E138" s="94"/>
      <c r="F138" s="132"/>
    </row>
    <row r="139" spans="1:6" ht="15">
      <c r="A139" s="135">
        <v>138</v>
      </c>
      <c r="B139" s="36" t="s">
        <v>318</v>
      </c>
      <c r="C139" s="164" t="s">
        <v>370</v>
      </c>
      <c r="D139" s="10">
        <v>41</v>
      </c>
      <c r="E139" s="1" t="s">
        <v>193</v>
      </c>
      <c r="F139" s="136" t="s">
        <v>193</v>
      </c>
    </row>
    <row r="140" spans="1:6" ht="15">
      <c r="A140" s="135">
        <v>139</v>
      </c>
      <c r="B140" s="36" t="s">
        <v>194</v>
      </c>
      <c r="C140" s="164" t="s">
        <v>371</v>
      </c>
      <c r="D140" s="10">
        <v>42</v>
      </c>
      <c r="E140" s="139" t="s">
        <v>195</v>
      </c>
      <c r="F140" s="136" t="s">
        <v>196</v>
      </c>
    </row>
    <row r="141" spans="1:6" ht="15">
      <c r="A141" s="135">
        <v>140</v>
      </c>
      <c r="B141" s="36" t="s">
        <v>197</v>
      </c>
      <c r="C141" s="164" t="s">
        <v>372</v>
      </c>
      <c r="D141" s="10">
        <v>44</v>
      </c>
      <c r="E141" s="1">
        <v>1</v>
      </c>
      <c r="F141" s="136" t="s">
        <v>198</v>
      </c>
    </row>
    <row r="142" spans="1:6" ht="22.5">
      <c r="A142" s="135">
        <v>141</v>
      </c>
      <c r="B142" s="36" t="s">
        <v>199</v>
      </c>
      <c r="C142" s="164" t="s">
        <v>373</v>
      </c>
      <c r="D142" s="10">
        <v>43</v>
      </c>
      <c r="E142" s="30" t="s">
        <v>200</v>
      </c>
      <c r="F142" s="125" t="s">
        <v>201</v>
      </c>
    </row>
    <row r="143" spans="1:6" ht="15">
      <c r="A143" s="135">
        <v>142</v>
      </c>
      <c r="B143" s="36" t="s">
        <v>202</v>
      </c>
      <c r="C143" s="164" t="s">
        <v>374</v>
      </c>
      <c r="D143" s="10">
        <v>54</v>
      </c>
      <c r="E143" s="1" t="s">
        <v>203</v>
      </c>
      <c r="F143" s="125" t="s">
        <v>204</v>
      </c>
    </row>
    <row r="144" spans="1:6" ht="15">
      <c r="A144" s="135">
        <v>143</v>
      </c>
      <c r="B144" s="36" t="s">
        <v>57</v>
      </c>
      <c r="C144" s="164" t="s">
        <v>375</v>
      </c>
      <c r="D144" s="10">
        <v>57</v>
      </c>
      <c r="E144" s="1" t="s">
        <v>64</v>
      </c>
      <c r="F144" s="136" t="s">
        <v>205</v>
      </c>
    </row>
    <row r="145" spans="1:6" ht="15">
      <c r="A145" s="123">
        <v>144</v>
      </c>
      <c r="B145" s="36" t="s">
        <v>206</v>
      </c>
      <c r="C145" s="164" t="s">
        <v>376</v>
      </c>
      <c r="D145" s="10">
        <v>55</v>
      </c>
      <c r="E145" s="30" t="s">
        <v>87</v>
      </c>
      <c r="F145" s="146"/>
    </row>
    <row r="146" spans="1:6" ht="15">
      <c r="A146" s="135">
        <v>145</v>
      </c>
      <c r="B146" s="36" t="s">
        <v>207</v>
      </c>
      <c r="C146" s="164" t="s">
        <v>377</v>
      </c>
      <c r="D146" s="10">
        <v>56</v>
      </c>
      <c r="E146" s="30" t="s">
        <v>208</v>
      </c>
      <c r="F146" s="146"/>
    </row>
    <row r="147" spans="1:6" ht="15">
      <c r="A147" s="135">
        <v>146</v>
      </c>
      <c r="B147" s="36" t="s">
        <v>38</v>
      </c>
      <c r="C147" s="164" t="s">
        <v>378</v>
      </c>
      <c r="D147" s="10">
        <v>64</v>
      </c>
      <c r="E147" s="19" t="s">
        <v>61</v>
      </c>
      <c r="F147" s="136" t="s">
        <v>62</v>
      </c>
    </row>
    <row r="148" spans="1:6" ht="15">
      <c r="A148" s="133">
        <v>147</v>
      </c>
      <c r="B148" s="58" t="s">
        <v>314</v>
      </c>
      <c r="C148" s="176"/>
      <c r="D148" s="176"/>
      <c r="E148" s="96"/>
      <c r="F148" s="240"/>
    </row>
    <row r="149" spans="1:6" ht="15">
      <c r="A149" s="135">
        <v>148</v>
      </c>
      <c r="B149" s="34" t="s">
        <v>209</v>
      </c>
      <c r="C149" s="164" t="s">
        <v>379</v>
      </c>
      <c r="D149" s="10">
        <v>45</v>
      </c>
      <c r="E149" s="8">
        <v>15</v>
      </c>
      <c r="F149" s="122" t="s">
        <v>210</v>
      </c>
    </row>
    <row r="150" spans="1:6" ht="15">
      <c r="A150" s="135">
        <v>149</v>
      </c>
      <c r="B150" s="36" t="s">
        <v>211</v>
      </c>
      <c r="C150" s="164" t="s">
        <v>380</v>
      </c>
      <c r="D150" s="10">
        <v>58</v>
      </c>
      <c r="E150" s="8">
        <v>130280121</v>
      </c>
      <c r="F150" s="122" t="s">
        <v>439</v>
      </c>
    </row>
    <row r="151" spans="1:6" ht="15">
      <c r="A151" s="128">
        <v>150</v>
      </c>
      <c r="B151" s="68" t="s">
        <v>238</v>
      </c>
      <c r="C151" s="100"/>
      <c r="D151" s="69"/>
      <c r="E151" s="93"/>
      <c r="F151" s="129"/>
    </row>
    <row r="152" spans="1:6" ht="15">
      <c r="A152" s="121">
        <v>151</v>
      </c>
      <c r="B152" s="37" t="s">
        <v>54</v>
      </c>
      <c r="C152" s="164" t="s">
        <v>359</v>
      </c>
      <c r="D152" s="7">
        <v>50</v>
      </c>
      <c r="E152" s="8">
        <v>350</v>
      </c>
      <c r="F152" s="122" t="s">
        <v>239</v>
      </c>
    </row>
    <row r="153" spans="1:6" ht="15">
      <c r="A153" s="121">
        <v>152</v>
      </c>
      <c r="B153" s="33" t="s">
        <v>55</v>
      </c>
      <c r="C153" s="164" t="s">
        <v>360</v>
      </c>
      <c r="D153" s="7">
        <v>49</v>
      </c>
      <c r="E153" s="24" t="s">
        <v>73</v>
      </c>
      <c r="F153" s="122"/>
    </row>
    <row r="154" spans="1:6" ht="15">
      <c r="A154" s="121">
        <v>153</v>
      </c>
      <c r="B154" s="33" t="s">
        <v>175</v>
      </c>
      <c r="C154" s="164" t="s">
        <v>332</v>
      </c>
      <c r="D154" s="7">
        <v>39</v>
      </c>
      <c r="E154" s="4" t="s">
        <v>78</v>
      </c>
      <c r="F154" s="125" t="s">
        <v>79</v>
      </c>
    </row>
    <row r="155" spans="1:6" ht="22.5">
      <c r="A155" s="121">
        <v>154</v>
      </c>
      <c r="B155" s="33" t="s">
        <v>176</v>
      </c>
      <c r="C155" s="164" t="s">
        <v>331</v>
      </c>
      <c r="D155" s="7">
        <v>46</v>
      </c>
      <c r="E155" s="4">
        <v>1468</v>
      </c>
      <c r="F155" s="125" t="s">
        <v>177</v>
      </c>
    </row>
    <row r="156" spans="1:6" ht="15">
      <c r="A156" s="121">
        <v>155</v>
      </c>
      <c r="B156" s="33" t="s">
        <v>312</v>
      </c>
      <c r="C156" s="164" t="s">
        <v>361</v>
      </c>
      <c r="D156" s="7">
        <v>40</v>
      </c>
      <c r="E156" s="1">
        <v>9</v>
      </c>
      <c r="F156" s="125" t="s">
        <v>178</v>
      </c>
    </row>
    <row r="157" spans="1:6" ht="15">
      <c r="A157" s="121">
        <v>156</v>
      </c>
      <c r="B157" s="33" t="s">
        <v>313</v>
      </c>
      <c r="C157" s="164" t="s">
        <v>362</v>
      </c>
      <c r="D157" s="7">
        <v>262</v>
      </c>
      <c r="E157" s="1" t="s">
        <v>95</v>
      </c>
      <c r="F157" s="125" t="s">
        <v>96</v>
      </c>
    </row>
    <row r="158" spans="1:6" ht="22.5">
      <c r="A158" s="121">
        <v>157</v>
      </c>
      <c r="B158" s="33" t="s">
        <v>212</v>
      </c>
      <c r="C158" s="164" t="s">
        <v>363</v>
      </c>
      <c r="D158" s="7">
        <v>312</v>
      </c>
      <c r="E158" s="8" t="s">
        <v>213</v>
      </c>
      <c r="F158" s="122" t="s">
        <v>214</v>
      </c>
    </row>
    <row r="159" spans="1:6" ht="15">
      <c r="A159" s="121">
        <v>158</v>
      </c>
      <c r="B159" s="33" t="s">
        <v>179</v>
      </c>
      <c r="C159" s="164" t="s">
        <v>365</v>
      </c>
      <c r="D159" s="7">
        <v>243</v>
      </c>
      <c r="E159" s="113">
        <v>137738.09841729</v>
      </c>
      <c r="F159" s="124"/>
    </row>
    <row r="160" spans="1:6" ht="15">
      <c r="A160" s="121">
        <v>159</v>
      </c>
      <c r="B160" s="33" t="s">
        <v>181</v>
      </c>
      <c r="C160" s="164" t="s">
        <v>366</v>
      </c>
      <c r="D160" s="7">
        <v>244</v>
      </c>
      <c r="E160" s="115">
        <v>125148.73760528999</v>
      </c>
      <c r="F160" s="148"/>
    </row>
    <row r="161" spans="1:6" ht="15">
      <c r="A161" s="137">
        <v>160</v>
      </c>
      <c r="B161" s="71" t="s">
        <v>183</v>
      </c>
      <c r="C161" s="101"/>
      <c r="D161" s="72"/>
      <c r="E161" s="94"/>
      <c r="F161" s="149"/>
    </row>
    <row r="162" spans="1:6" ht="15">
      <c r="A162" s="133">
        <v>161</v>
      </c>
      <c r="B162" s="58" t="s">
        <v>184</v>
      </c>
      <c r="C162" s="176"/>
      <c r="D162" s="176"/>
      <c r="E162" s="96"/>
      <c r="F162" s="240"/>
    </row>
    <row r="163" spans="1:6" ht="15">
      <c r="A163" s="135">
        <v>162</v>
      </c>
      <c r="B163" s="34" t="s">
        <v>187</v>
      </c>
      <c r="C163" s="26" t="s">
        <v>367</v>
      </c>
      <c r="D163" s="10">
        <v>245</v>
      </c>
      <c r="E163" s="114">
        <v>12589.360811999999</v>
      </c>
      <c r="F163" s="141"/>
    </row>
    <row r="164" spans="1:6" ht="15">
      <c r="A164" s="135">
        <v>163</v>
      </c>
      <c r="B164" s="34" t="s">
        <v>185</v>
      </c>
      <c r="C164" s="20" t="s">
        <v>368</v>
      </c>
      <c r="D164" s="10">
        <v>246</v>
      </c>
      <c r="E164" s="30" t="s">
        <v>440</v>
      </c>
      <c r="F164" s="136" t="s">
        <v>186</v>
      </c>
    </row>
    <row r="165" spans="1:6" ht="15">
      <c r="A165" s="137">
        <v>164</v>
      </c>
      <c r="B165" s="71" t="s">
        <v>192</v>
      </c>
      <c r="C165" s="101"/>
      <c r="D165" s="72"/>
      <c r="E165" s="94"/>
      <c r="F165" s="149"/>
    </row>
    <row r="166" spans="1:6" ht="15">
      <c r="A166" s="135">
        <v>165</v>
      </c>
      <c r="B166" s="36" t="s">
        <v>318</v>
      </c>
      <c r="C166" s="164" t="s">
        <v>370</v>
      </c>
      <c r="D166" s="10">
        <v>41</v>
      </c>
      <c r="E166" s="1" t="s">
        <v>193</v>
      </c>
      <c r="F166" s="136" t="s">
        <v>193</v>
      </c>
    </row>
    <row r="167" spans="1:6" ht="15">
      <c r="A167" s="135">
        <v>166</v>
      </c>
      <c r="B167" s="36" t="s">
        <v>194</v>
      </c>
      <c r="C167" s="164" t="s">
        <v>371</v>
      </c>
      <c r="D167" s="10">
        <v>42</v>
      </c>
      <c r="E167" s="139" t="s">
        <v>195</v>
      </c>
      <c r="F167" s="136" t="s">
        <v>196</v>
      </c>
    </row>
    <row r="168" spans="1:6" ht="15">
      <c r="A168" s="135">
        <v>167</v>
      </c>
      <c r="B168" s="36" t="s">
        <v>197</v>
      </c>
      <c r="C168" s="164" t="s">
        <v>372</v>
      </c>
      <c r="D168" s="10">
        <v>44</v>
      </c>
      <c r="E168" s="1">
        <v>1</v>
      </c>
      <c r="F168" s="136" t="s">
        <v>198</v>
      </c>
    </row>
    <row r="169" spans="1:6" ht="22.5">
      <c r="A169" s="135">
        <v>168</v>
      </c>
      <c r="B169" s="36" t="s">
        <v>199</v>
      </c>
      <c r="C169" s="164" t="s">
        <v>373</v>
      </c>
      <c r="D169" s="10">
        <v>43</v>
      </c>
      <c r="E169" s="30" t="s">
        <v>200</v>
      </c>
      <c r="F169" s="125" t="s">
        <v>201</v>
      </c>
    </row>
    <row r="170" spans="1:6" ht="15">
      <c r="A170" s="135">
        <v>169</v>
      </c>
      <c r="B170" s="36" t="s">
        <v>202</v>
      </c>
      <c r="C170" s="164" t="s">
        <v>374</v>
      </c>
      <c r="D170" s="10">
        <v>54</v>
      </c>
      <c r="E170" s="1" t="s">
        <v>203</v>
      </c>
      <c r="F170" s="125" t="s">
        <v>204</v>
      </c>
    </row>
    <row r="171" spans="1:6" ht="15">
      <c r="A171" s="135">
        <v>170</v>
      </c>
      <c r="B171" s="36" t="s">
        <v>57</v>
      </c>
      <c r="C171" s="164" t="s">
        <v>375</v>
      </c>
      <c r="D171" s="10">
        <v>57</v>
      </c>
      <c r="E171" s="1" t="s">
        <v>64</v>
      </c>
      <c r="F171" s="136" t="s">
        <v>205</v>
      </c>
    </row>
    <row r="172" spans="1:6" ht="15">
      <c r="A172" s="123">
        <v>171</v>
      </c>
      <c r="B172" s="36" t="s">
        <v>206</v>
      </c>
      <c r="C172" s="164" t="s">
        <v>376</v>
      </c>
      <c r="D172" s="10">
        <v>55</v>
      </c>
      <c r="E172" s="30" t="s">
        <v>87</v>
      </c>
      <c r="F172" s="141"/>
    </row>
    <row r="173" spans="1:6" ht="15">
      <c r="A173" s="135">
        <v>172</v>
      </c>
      <c r="B173" s="36" t="s">
        <v>207</v>
      </c>
      <c r="C173" s="164" t="s">
        <v>377</v>
      </c>
      <c r="D173" s="10">
        <v>56</v>
      </c>
      <c r="E173" s="30" t="s">
        <v>208</v>
      </c>
      <c r="F173" s="141"/>
    </row>
    <row r="174" spans="1:6" ht="15">
      <c r="A174" s="135">
        <v>173</v>
      </c>
      <c r="B174" s="36" t="s">
        <v>38</v>
      </c>
      <c r="C174" s="164" t="s">
        <v>378</v>
      </c>
      <c r="D174" s="10">
        <v>64</v>
      </c>
      <c r="E174" s="19" t="s">
        <v>61</v>
      </c>
      <c r="F174" s="136" t="s">
        <v>62</v>
      </c>
    </row>
    <row r="175" spans="1:6" ht="15">
      <c r="A175" s="133">
        <v>174</v>
      </c>
      <c r="B175" s="58" t="s">
        <v>314</v>
      </c>
      <c r="C175" s="176"/>
      <c r="D175" s="176"/>
      <c r="E175" s="96"/>
      <c r="F175" s="240"/>
    </row>
    <row r="176" spans="1:6" ht="15">
      <c r="A176" s="135">
        <v>175</v>
      </c>
      <c r="B176" s="34" t="s">
        <v>209</v>
      </c>
      <c r="C176" s="164" t="s">
        <v>379</v>
      </c>
      <c r="D176" s="10">
        <v>45</v>
      </c>
      <c r="E176" s="8">
        <v>15</v>
      </c>
      <c r="F176" s="122" t="s">
        <v>210</v>
      </c>
    </row>
    <row r="177" spans="1:6" ht="15">
      <c r="A177" s="135">
        <v>176</v>
      </c>
      <c r="B177" s="36" t="s">
        <v>211</v>
      </c>
      <c r="C177" s="164" t="s">
        <v>380</v>
      </c>
      <c r="D177" s="10">
        <v>58</v>
      </c>
      <c r="E177" s="8">
        <v>130280121</v>
      </c>
      <c r="F177" s="122" t="s">
        <v>439</v>
      </c>
    </row>
    <row r="178" spans="1:6" ht="15">
      <c r="A178" s="126">
        <v>177</v>
      </c>
      <c r="B178" s="67" t="s">
        <v>240</v>
      </c>
      <c r="C178" s="102"/>
      <c r="D178" s="99"/>
      <c r="E178" s="95"/>
      <c r="F178" s="127"/>
    </row>
    <row r="179" spans="1:6" ht="15">
      <c r="A179" s="128">
        <v>178</v>
      </c>
      <c r="B179" s="68" t="s">
        <v>241</v>
      </c>
      <c r="C179" s="100"/>
      <c r="D179" s="69"/>
      <c r="E179" s="93"/>
      <c r="F179" s="180" t="s">
        <v>242</v>
      </c>
    </row>
    <row r="180" spans="1:6" ht="15">
      <c r="A180" s="121">
        <v>179</v>
      </c>
      <c r="B180" s="37" t="s">
        <v>42</v>
      </c>
      <c r="C180" s="13" t="s">
        <v>381</v>
      </c>
      <c r="D180" s="7">
        <v>65</v>
      </c>
      <c r="E180" s="8">
        <v>2008</v>
      </c>
      <c r="F180" s="147"/>
    </row>
    <row r="181" spans="1:6" ht="15">
      <c r="A181" s="123">
        <v>180</v>
      </c>
      <c r="B181" s="37" t="s">
        <v>244</v>
      </c>
      <c r="C181" s="13" t="s">
        <v>382</v>
      </c>
      <c r="D181" s="7">
        <v>255</v>
      </c>
      <c r="E181" s="113">
        <v>967.1838881916627</v>
      </c>
      <c r="F181" s="125" t="s">
        <v>245</v>
      </c>
    </row>
    <row r="182" spans="1:6" ht="15">
      <c r="A182" s="121">
        <v>181</v>
      </c>
      <c r="B182" s="37" t="s">
        <v>246</v>
      </c>
      <c r="C182" s="164" t="s">
        <v>383</v>
      </c>
      <c r="D182" s="7">
        <v>253</v>
      </c>
      <c r="E182" s="1">
        <v>2087</v>
      </c>
      <c r="F182" s="125"/>
    </row>
    <row r="183" spans="1:6" ht="15">
      <c r="A183" s="131">
        <v>182</v>
      </c>
      <c r="B183" s="71" t="s">
        <v>247</v>
      </c>
      <c r="C183" s="101"/>
      <c r="D183" s="72"/>
      <c r="E183" s="72"/>
      <c r="F183" s="150"/>
    </row>
    <row r="184" spans="1:6" ht="15">
      <c r="A184" s="133">
        <v>183</v>
      </c>
      <c r="B184" s="58" t="s">
        <v>248</v>
      </c>
      <c r="C184" s="176"/>
      <c r="D184" s="176"/>
      <c r="E184" s="96"/>
      <c r="F184" s="240"/>
    </row>
    <row r="185" spans="1:6" ht="15">
      <c r="A185" s="123">
        <v>184</v>
      </c>
      <c r="B185" s="34" t="s">
        <v>249</v>
      </c>
      <c r="C185" s="13" t="s">
        <v>384</v>
      </c>
      <c r="D185" s="10">
        <v>254</v>
      </c>
      <c r="E185" s="113">
        <v>967.1838881916627</v>
      </c>
      <c r="F185" s="125" t="s">
        <v>250</v>
      </c>
    </row>
    <row r="186" spans="1:6" ht="15">
      <c r="A186" s="135">
        <v>185</v>
      </c>
      <c r="B186" s="34" t="s">
        <v>251</v>
      </c>
      <c r="C186" s="13" t="s">
        <v>385</v>
      </c>
      <c r="D186" s="10">
        <v>256</v>
      </c>
      <c r="E186" s="91">
        <v>0.008</v>
      </c>
      <c r="F186" s="141"/>
    </row>
    <row r="187" spans="1:6" ht="15">
      <c r="A187" s="137">
        <v>186</v>
      </c>
      <c r="B187" s="71" t="s">
        <v>297</v>
      </c>
      <c r="C187" s="101"/>
      <c r="D187" s="72"/>
      <c r="E187" s="73"/>
      <c r="F187" s="239" t="s">
        <v>252</v>
      </c>
    </row>
    <row r="188" spans="1:6" ht="15">
      <c r="A188" s="151">
        <v>187</v>
      </c>
      <c r="B188" s="36" t="s">
        <v>298</v>
      </c>
      <c r="C188" s="36"/>
      <c r="D188" s="10" t="s">
        <v>160</v>
      </c>
      <c r="E188" s="10" t="s">
        <v>299</v>
      </c>
      <c r="F188" s="152"/>
    </row>
    <row r="189" spans="1:6" ht="15">
      <c r="A189" s="123">
        <v>188</v>
      </c>
      <c r="B189" s="31" t="s">
        <v>315</v>
      </c>
      <c r="C189" s="20" t="s">
        <v>386</v>
      </c>
      <c r="D189" s="4">
        <v>241</v>
      </c>
      <c r="E189" s="21" t="s">
        <v>66</v>
      </c>
      <c r="F189" s="153" t="s">
        <v>431</v>
      </c>
    </row>
    <row r="190" spans="1:6" ht="15">
      <c r="A190" s="123">
        <v>189</v>
      </c>
      <c r="B190" s="31" t="s">
        <v>316</v>
      </c>
      <c r="C190" s="20" t="s">
        <v>387</v>
      </c>
      <c r="D190" s="4">
        <v>242</v>
      </c>
      <c r="E190" s="3">
        <v>39802</v>
      </c>
      <c r="F190" s="153" t="s">
        <v>243</v>
      </c>
    </row>
    <row r="191" spans="1:6" ht="15">
      <c r="A191" s="133">
        <v>190</v>
      </c>
      <c r="B191" s="58" t="s">
        <v>253</v>
      </c>
      <c r="C191" s="176"/>
      <c r="D191" s="176"/>
      <c r="E191" s="96"/>
      <c r="F191" s="240"/>
    </row>
    <row r="192" spans="1:6" ht="15">
      <c r="A192" s="123">
        <v>191</v>
      </c>
      <c r="B192" s="34" t="s">
        <v>53</v>
      </c>
      <c r="C192" s="5" t="s">
        <v>388</v>
      </c>
      <c r="D192" s="10">
        <v>249</v>
      </c>
      <c r="E192" s="113">
        <v>120897.98602395784</v>
      </c>
      <c r="F192" s="125" t="s">
        <v>257</v>
      </c>
    </row>
    <row r="193" spans="1:6" ht="22.5">
      <c r="A193" s="135">
        <v>192</v>
      </c>
      <c r="B193" s="34" t="s">
        <v>254</v>
      </c>
      <c r="C193" s="164" t="s">
        <v>389</v>
      </c>
      <c r="D193" s="10">
        <v>250</v>
      </c>
      <c r="E193" s="19" t="s">
        <v>28</v>
      </c>
      <c r="F193" s="136" t="s">
        <v>258</v>
      </c>
    </row>
    <row r="194" spans="1:6" ht="15">
      <c r="A194" s="128">
        <v>193</v>
      </c>
      <c r="B194" s="68" t="s">
        <v>259</v>
      </c>
      <c r="C194" s="100"/>
      <c r="D194" s="69"/>
      <c r="E194" s="93"/>
      <c r="F194" s="180" t="s">
        <v>260</v>
      </c>
    </row>
    <row r="195" spans="1:6" ht="15">
      <c r="A195" s="121">
        <v>194</v>
      </c>
      <c r="B195" s="37" t="s">
        <v>42</v>
      </c>
      <c r="C195" s="13" t="s">
        <v>381</v>
      </c>
      <c r="D195" s="7">
        <v>65</v>
      </c>
      <c r="E195" s="8">
        <v>2009</v>
      </c>
      <c r="F195" s="147"/>
    </row>
    <row r="196" spans="1:6" ht="15">
      <c r="A196" s="123">
        <v>195</v>
      </c>
      <c r="B196" s="37" t="s">
        <v>244</v>
      </c>
      <c r="C196" s="13" t="s">
        <v>382</v>
      </c>
      <c r="D196" s="7">
        <v>255</v>
      </c>
      <c r="E196" s="113">
        <v>2061.02</v>
      </c>
      <c r="F196" s="125" t="s">
        <v>245</v>
      </c>
    </row>
    <row r="197" spans="1:6" ht="15">
      <c r="A197" s="121">
        <v>196</v>
      </c>
      <c r="B197" s="37" t="s">
        <v>246</v>
      </c>
      <c r="C197" s="164" t="s">
        <v>383</v>
      </c>
      <c r="D197" s="7">
        <v>253</v>
      </c>
      <c r="E197" s="1">
        <v>2087</v>
      </c>
      <c r="F197" s="125"/>
    </row>
    <row r="198" spans="1:6" ht="15">
      <c r="A198" s="131">
        <v>197</v>
      </c>
      <c r="B198" s="71" t="s">
        <v>247</v>
      </c>
      <c r="C198" s="101"/>
      <c r="D198" s="72"/>
      <c r="E198" s="72"/>
      <c r="F198" s="150"/>
    </row>
    <row r="199" spans="1:6" ht="15">
      <c r="A199" s="133">
        <v>198</v>
      </c>
      <c r="B199" s="58" t="s">
        <v>248</v>
      </c>
      <c r="C199" s="176"/>
      <c r="D199" s="176"/>
      <c r="E199" s="96"/>
      <c r="F199" s="240"/>
    </row>
    <row r="200" spans="1:6" ht="15">
      <c r="A200" s="123">
        <v>199</v>
      </c>
      <c r="B200" s="34" t="s">
        <v>249</v>
      </c>
      <c r="C200" s="13" t="s">
        <v>384</v>
      </c>
      <c r="D200" s="10">
        <v>254</v>
      </c>
      <c r="E200" s="113">
        <v>1093.8432316979397</v>
      </c>
      <c r="F200" s="125" t="s">
        <v>263</v>
      </c>
    </row>
    <row r="201" spans="1:6" ht="15">
      <c r="A201" s="135">
        <v>200</v>
      </c>
      <c r="B201" s="34" t="s">
        <v>251</v>
      </c>
      <c r="C201" s="13" t="s">
        <v>385</v>
      </c>
      <c r="D201" s="10">
        <v>256</v>
      </c>
      <c r="E201" s="91">
        <v>0.008</v>
      </c>
      <c r="F201" s="141"/>
    </row>
    <row r="202" spans="1:6" ht="15">
      <c r="A202" s="137">
        <v>201</v>
      </c>
      <c r="B202" s="71" t="s">
        <v>297</v>
      </c>
      <c r="C202" s="101"/>
      <c r="D202" s="72"/>
      <c r="E202" s="73"/>
      <c r="F202" s="239" t="s">
        <v>252</v>
      </c>
    </row>
    <row r="203" spans="1:6" ht="15">
      <c r="A203" s="151">
        <v>202</v>
      </c>
      <c r="B203" s="36" t="s">
        <v>298</v>
      </c>
      <c r="C203" s="36"/>
      <c r="D203" s="10" t="s">
        <v>160</v>
      </c>
      <c r="E203" s="10" t="s">
        <v>299</v>
      </c>
      <c r="F203" s="152"/>
    </row>
    <row r="204" spans="1:6" ht="15">
      <c r="A204" s="123">
        <v>203</v>
      </c>
      <c r="B204" s="31" t="s">
        <v>315</v>
      </c>
      <c r="C204" s="20" t="s">
        <v>386</v>
      </c>
      <c r="D204" s="4">
        <v>241</v>
      </c>
      <c r="E204" s="3">
        <v>39803</v>
      </c>
      <c r="F204" s="153" t="s">
        <v>261</v>
      </c>
    </row>
    <row r="205" spans="1:6" ht="15">
      <c r="A205" s="123">
        <v>204</v>
      </c>
      <c r="B205" s="31" t="s">
        <v>316</v>
      </c>
      <c r="C205" s="20" t="s">
        <v>387</v>
      </c>
      <c r="D205" s="4">
        <v>242</v>
      </c>
      <c r="E205" s="3">
        <v>40166</v>
      </c>
      <c r="F205" s="153" t="s">
        <v>262</v>
      </c>
    </row>
    <row r="206" spans="1:6" ht="15">
      <c r="A206" s="133">
        <v>205</v>
      </c>
      <c r="B206" s="58" t="s">
        <v>253</v>
      </c>
      <c r="C206" s="176"/>
      <c r="D206" s="176"/>
      <c r="E206" s="96"/>
      <c r="F206" s="240"/>
    </row>
    <row r="207" spans="1:6" ht="33.75">
      <c r="A207" s="123">
        <v>206</v>
      </c>
      <c r="B207" s="34" t="s">
        <v>53</v>
      </c>
      <c r="C207" s="5" t="s">
        <v>388</v>
      </c>
      <c r="D207" s="10">
        <v>249</v>
      </c>
      <c r="E207" s="113">
        <v>136730.40396224245</v>
      </c>
      <c r="F207" s="125" t="s">
        <v>264</v>
      </c>
    </row>
    <row r="208" spans="1:6" ht="22.5">
      <c r="A208" s="135">
        <v>207</v>
      </c>
      <c r="B208" s="34" t="s">
        <v>254</v>
      </c>
      <c r="C208" s="164" t="s">
        <v>389</v>
      </c>
      <c r="D208" s="10">
        <v>250</v>
      </c>
      <c r="E208" s="19" t="s">
        <v>28</v>
      </c>
      <c r="F208" s="136" t="s">
        <v>258</v>
      </c>
    </row>
    <row r="209" spans="1:6" ht="15">
      <c r="A209" s="128">
        <v>208</v>
      </c>
      <c r="B209" s="68" t="s">
        <v>265</v>
      </c>
      <c r="C209" s="100"/>
      <c r="D209" s="69"/>
      <c r="E209" s="93"/>
      <c r="F209" s="180" t="s">
        <v>266</v>
      </c>
    </row>
    <row r="210" spans="1:6" ht="15">
      <c r="A210" s="121">
        <v>209</v>
      </c>
      <c r="B210" s="37" t="s">
        <v>42</v>
      </c>
      <c r="C210" s="13" t="s">
        <v>381</v>
      </c>
      <c r="D210" s="7">
        <v>65</v>
      </c>
      <c r="E210" s="8">
        <v>2010</v>
      </c>
      <c r="F210" s="147"/>
    </row>
    <row r="211" spans="1:6" ht="15">
      <c r="A211" s="123">
        <v>210</v>
      </c>
      <c r="B211" s="37" t="s">
        <v>244</v>
      </c>
      <c r="C211" s="13" t="s">
        <v>382</v>
      </c>
      <c r="D211" s="7">
        <v>255</v>
      </c>
      <c r="E211" s="113">
        <v>3073.29</v>
      </c>
      <c r="F211" s="125" t="s">
        <v>245</v>
      </c>
    </row>
    <row r="212" spans="1:6" ht="15">
      <c r="A212" s="121">
        <v>211</v>
      </c>
      <c r="B212" s="37" t="s">
        <v>246</v>
      </c>
      <c r="C212" s="164" t="s">
        <v>383</v>
      </c>
      <c r="D212" s="7">
        <v>253</v>
      </c>
      <c r="E212" s="1">
        <v>2087</v>
      </c>
      <c r="F212" s="125"/>
    </row>
    <row r="213" spans="1:6" ht="15">
      <c r="A213" s="131">
        <v>212</v>
      </c>
      <c r="B213" s="71" t="s">
        <v>247</v>
      </c>
      <c r="C213" s="101"/>
      <c r="D213" s="72"/>
      <c r="E213" s="72"/>
      <c r="F213" s="150"/>
    </row>
    <row r="214" spans="1:6" ht="15">
      <c r="A214" s="133">
        <v>213</v>
      </c>
      <c r="B214" s="58" t="s">
        <v>248</v>
      </c>
      <c r="C214" s="176"/>
      <c r="D214" s="176"/>
      <c r="E214" s="96"/>
      <c r="F214" s="240"/>
    </row>
    <row r="215" spans="1:6" ht="15">
      <c r="A215" s="123">
        <v>214</v>
      </c>
      <c r="B215" s="34" t="s">
        <v>249</v>
      </c>
      <c r="C215" s="13" t="s">
        <v>384</v>
      </c>
      <c r="D215" s="10">
        <v>254</v>
      </c>
      <c r="E215" s="113">
        <v>1012.2698888840004</v>
      </c>
      <c r="F215" s="125" t="s">
        <v>263</v>
      </c>
    </row>
    <row r="216" spans="1:6" ht="15">
      <c r="A216" s="135">
        <v>215</v>
      </c>
      <c r="B216" s="34" t="s">
        <v>251</v>
      </c>
      <c r="C216" s="13" t="s">
        <v>385</v>
      </c>
      <c r="D216" s="10">
        <v>256</v>
      </c>
      <c r="E216" s="91">
        <v>0.008</v>
      </c>
      <c r="F216" s="141"/>
    </row>
    <row r="217" spans="1:6" ht="15">
      <c r="A217" s="137">
        <v>216</v>
      </c>
      <c r="B217" s="71" t="s">
        <v>297</v>
      </c>
      <c r="C217" s="101"/>
      <c r="D217" s="72"/>
      <c r="E217" s="73"/>
      <c r="F217" s="239" t="s">
        <v>252</v>
      </c>
    </row>
    <row r="218" spans="1:6" ht="15">
      <c r="A218" s="151">
        <v>217</v>
      </c>
      <c r="B218" s="36" t="s">
        <v>298</v>
      </c>
      <c r="C218" s="36"/>
      <c r="D218" s="10" t="s">
        <v>160</v>
      </c>
      <c r="E218" s="10" t="s">
        <v>299</v>
      </c>
      <c r="F218" s="152"/>
    </row>
    <row r="219" spans="1:6" ht="15">
      <c r="A219" s="123">
        <v>218</v>
      </c>
      <c r="B219" s="31" t="s">
        <v>315</v>
      </c>
      <c r="C219" s="20" t="s">
        <v>386</v>
      </c>
      <c r="D219" s="4">
        <v>241</v>
      </c>
      <c r="E219" s="3">
        <v>40167</v>
      </c>
      <c r="F219" s="153" t="s">
        <v>267</v>
      </c>
    </row>
    <row r="220" spans="1:6" ht="15">
      <c r="A220" s="123">
        <v>219</v>
      </c>
      <c r="B220" s="31" t="s">
        <v>316</v>
      </c>
      <c r="C220" s="20" t="s">
        <v>387</v>
      </c>
      <c r="D220" s="4">
        <v>242</v>
      </c>
      <c r="E220" s="24" t="s">
        <v>73</v>
      </c>
      <c r="F220" s="153" t="s">
        <v>430</v>
      </c>
    </row>
    <row r="221" spans="1:6" ht="15">
      <c r="A221" s="133">
        <v>220</v>
      </c>
      <c r="B221" s="58" t="s">
        <v>253</v>
      </c>
      <c r="C221" s="176"/>
      <c r="D221" s="176"/>
      <c r="E221" s="96"/>
      <c r="F221" s="240"/>
    </row>
    <row r="222" spans="1:6" ht="15">
      <c r="A222" s="123">
        <v>221</v>
      </c>
      <c r="B222" s="34" t="s">
        <v>53</v>
      </c>
      <c r="C222" s="5" t="s">
        <v>388</v>
      </c>
      <c r="D222" s="10">
        <v>249</v>
      </c>
      <c r="E222" s="113">
        <v>126533.73611050005</v>
      </c>
      <c r="F222" s="125" t="s">
        <v>268</v>
      </c>
    </row>
    <row r="223" spans="1:6" ht="22.5">
      <c r="A223" s="135">
        <v>222</v>
      </c>
      <c r="B223" s="34" t="s">
        <v>254</v>
      </c>
      <c r="C223" s="164" t="s">
        <v>389</v>
      </c>
      <c r="D223" s="10">
        <v>250</v>
      </c>
      <c r="E223" s="19" t="s">
        <v>28</v>
      </c>
      <c r="F223" s="136" t="s">
        <v>258</v>
      </c>
    </row>
    <row r="224" spans="1:6" ht="15">
      <c r="A224" s="133">
        <v>223</v>
      </c>
      <c r="B224" s="58" t="s">
        <v>122</v>
      </c>
      <c r="C224" s="176"/>
      <c r="D224" s="176"/>
      <c r="E224" s="96"/>
      <c r="F224" s="240"/>
    </row>
    <row r="225" spans="1:6" ht="15">
      <c r="A225" s="154">
        <v>224</v>
      </c>
      <c r="B225" s="74" t="s">
        <v>255</v>
      </c>
      <c r="C225" s="163"/>
      <c r="D225" s="75"/>
      <c r="E225" s="98"/>
      <c r="F225" s="155"/>
    </row>
    <row r="226" spans="1:6" ht="22.5">
      <c r="A226" s="135">
        <v>225</v>
      </c>
      <c r="B226" s="39" t="s">
        <v>256</v>
      </c>
      <c r="C226" s="20" t="s">
        <v>390</v>
      </c>
      <c r="D226" s="10">
        <v>283</v>
      </c>
      <c r="E226" s="30" t="s">
        <v>269</v>
      </c>
      <c r="F226" s="136" t="s">
        <v>325</v>
      </c>
    </row>
    <row r="227" spans="1:6" ht="15">
      <c r="A227" s="126">
        <v>226</v>
      </c>
      <c r="B227" s="67" t="s">
        <v>152</v>
      </c>
      <c r="C227" s="102"/>
      <c r="D227" s="99"/>
      <c r="E227" s="95"/>
      <c r="F227" s="127"/>
    </row>
    <row r="228" spans="1:6" ht="15">
      <c r="A228" s="156">
        <v>227</v>
      </c>
      <c r="B228" s="68" t="s">
        <v>270</v>
      </c>
      <c r="C228" s="100"/>
      <c r="D228" s="69"/>
      <c r="E228" s="93"/>
      <c r="F228" s="157"/>
    </row>
    <row r="229" spans="1:6" ht="15">
      <c r="A229" s="121">
        <v>228</v>
      </c>
      <c r="B229" s="37" t="s">
        <v>271</v>
      </c>
      <c r="C229" s="164" t="s">
        <v>391</v>
      </c>
      <c r="D229" s="7">
        <v>299</v>
      </c>
      <c r="E229" s="8">
        <v>322</v>
      </c>
      <c r="F229" s="122" t="s">
        <v>272</v>
      </c>
    </row>
    <row r="230" spans="1:6" ht="15">
      <c r="A230" s="121">
        <v>229</v>
      </c>
      <c r="B230" s="37" t="s">
        <v>273</v>
      </c>
      <c r="C230" s="164" t="s">
        <v>392</v>
      </c>
      <c r="D230" s="7">
        <v>300</v>
      </c>
      <c r="E230" s="24" t="s">
        <v>66</v>
      </c>
      <c r="F230" s="122" t="s">
        <v>274</v>
      </c>
    </row>
    <row r="231" spans="1:6" ht="15">
      <c r="A231" s="121">
        <v>230</v>
      </c>
      <c r="B231" s="37" t="s">
        <v>275</v>
      </c>
      <c r="C231" s="164" t="s">
        <v>393</v>
      </c>
      <c r="D231" s="7">
        <v>302</v>
      </c>
      <c r="E231" s="10" t="s">
        <v>406</v>
      </c>
      <c r="F231" s="187" t="s">
        <v>407</v>
      </c>
    </row>
    <row r="232" spans="1:6" ht="15">
      <c r="A232" s="121">
        <v>231</v>
      </c>
      <c r="B232" s="37" t="s">
        <v>276</v>
      </c>
      <c r="C232" s="164" t="s">
        <v>394</v>
      </c>
      <c r="D232" s="7">
        <v>304</v>
      </c>
      <c r="E232" s="8" t="s">
        <v>28</v>
      </c>
      <c r="F232" s="122" t="s">
        <v>277</v>
      </c>
    </row>
    <row r="233" spans="1:6" s="6" customFormat="1" ht="12.75">
      <c r="A233" s="173">
        <v>232</v>
      </c>
      <c r="B233" s="67" t="s">
        <v>395</v>
      </c>
      <c r="C233" s="102"/>
      <c r="D233" s="99"/>
      <c r="E233" s="166"/>
      <c r="F233" s="177"/>
    </row>
    <row r="234" spans="1:6" s="6" customFormat="1" ht="12.75">
      <c r="A234" s="178">
        <v>233</v>
      </c>
      <c r="B234" s="68" t="s">
        <v>396</v>
      </c>
      <c r="C234" s="179"/>
      <c r="D234" s="69"/>
      <c r="E234" s="70"/>
      <c r="F234" s="180" t="s">
        <v>397</v>
      </c>
    </row>
    <row r="235" spans="1:6" s="6" customFormat="1" ht="12.75">
      <c r="A235" s="181">
        <v>234</v>
      </c>
      <c r="B235" s="71" t="s">
        <v>398</v>
      </c>
      <c r="C235" s="182"/>
      <c r="D235" s="72"/>
      <c r="E235" s="73"/>
      <c r="F235" s="183" t="s">
        <v>399</v>
      </c>
    </row>
    <row r="236" spans="1:6" s="56" customFormat="1" ht="15">
      <c r="A236" s="168">
        <v>235</v>
      </c>
      <c r="B236" s="184" t="s">
        <v>400</v>
      </c>
      <c r="C236" s="164" t="s">
        <v>401</v>
      </c>
      <c r="D236" s="171">
        <v>286</v>
      </c>
      <c r="E236" s="17" t="s">
        <v>208</v>
      </c>
      <c r="F236" s="185" t="s">
        <v>402</v>
      </c>
    </row>
    <row r="237" spans="1:6" ht="15">
      <c r="A237" s="126">
        <v>236</v>
      </c>
      <c r="B237" s="67" t="s">
        <v>319</v>
      </c>
      <c r="C237" s="102"/>
      <c r="D237" s="99"/>
      <c r="E237" s="95"/>
      <c r="F237" s="127"/>
    </row>
    <row r="238" spans="1:6" ht="15">
      <c r="A238" s="121">
        <v>237</v>
      </c>
      <c r="B238" s="37" t="s">
        <v>320</v>
      </c>
      <c r="C238" s="26" t="s">
        <v>403</v>
      </c>
      <c r="D238" s="7">
        <v>332</v>
      </c>
      <c r="E238" s="25" t="s">
        <v>436</v>
      </c>
      <c r="F238" s="122"/>
    </row>
    <row r="239" spans="1:6" ht="15">
      <c r="A239" s="121">
        <v>238</v>
      </c>
      <c r="B239" s="37" t="s">
        <v>321</v>
      </c>
      <c r="C239" s="26" t="s">
        <v>404</v>
      </c>
      <c r="D239" s="7">
        <v>333</v>
      </c>
      <c r="E239" s="24" t="s">
        <v>428</v>
      </c>
      <c r="F239" s="122"/>
    </row>
    <row r="240" spans="1:6" ht="15.75" thickBot="1">
      <c r="A240" s="158">
        <v>239</v>
      </c>
      <c r="B240" s="159" t="s">
        <v>322</v>
      </c>
      <c r="C240" s="186" t="s">
        <v>405</v>
      </c>
      <c r="D240" s="160">
        <v>334</v>
      </c>
      <c r="E240" s="161" t="s">
        <v>429</v>
      </c>
      <c r="F240" s="162"/>
    </row>
  </sheetData>
  <sheetProtection/>
  <autoFilter ref="A1:F240"/>
  <hyperlinks>
    <hyperlink ref="E17" r:id="rId1" display="ralph.macchio@va.gov"/>
    <hyperlink ref="E22" r:id="rId2" display="jessica.lewis@dfas.mil"/>
  </hyperlinks>
  <printOptions horizontalCentered="1"/>
  <pageMargins left="0.7" right="0.7" top="0.75" bottom="0.75" header="0.3" footer="0.3"/>
  <pageSetup horizontalDpi="600" verticalDpi="600" orientation="landscape" scale="88" r:id="rId3"/>
  <headerFooter>
    <oddHeader>&amp;CDeath-in-Service Example
Electronic Retirement Record (ERR)</oddHeader>
    <oddFooter>&amp;CPage &amp;P of &amp;N</oddFooter>
  </headerFooter>
  <ignoredErrors>
    <ignoredError sqref="E2 E236:E237 E55:E66 E232 E221 E190:E191 E74:E75 E77:E80 E103:E104 E106:E109 E132:E133 E135:E138 E182:E184 E186:E188 E193:E195 E197:E199 E201:E206 E208:E210 E212:E214 E216:E219 E223:E230 E161:E162 E90 E84 E87:E88 E119 E113 E116:E117 E148 E142 E145:E146 E175 E169 E172:E173 E93:E95 E122:E124 E151:E153 E178:E180 E164:E165 E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15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57421875" style="9" customWidth="1"/>
    <col min="2" max="2" width="51.7109375" style="9" customWidth="1"/>
    <col min="3" max="3" width="9.421875" style="9" customWidth="1"/>
    <col min="4" max="4" width="20.7109375" style="9" customWidth="1"/>
    <col min="5" max="5" width="51.7109375" style="9" customWidth="1"/>
    <col min="6" max="6" width="9.140625" style="59" customWidth="1"/>
    <col min="7" max="16384" width="9.140625" style="9" customWidth="1"/>
  </cols>
  <sheetData>
    <row r="1" spans="1:5" ht="22.5" customHeight="1">
      <c r="A1" s="117" t="s">
        <v>0</v>
      </c>
      <c r="B1" s="188" t="s">
        <v>1</v>
      </c>
      <c r="C1" s="119" t="s">
        <v>157</v>
      </c>
      <c r="D1" s="119" t="s">
        <v>2</v>
      </c>
      <c r="E1" s="120" t="s">
        <v>323</v>
      </c>
    </row>
    <row r="2" spans="1:5" ht="15">
      <c r="A2" s="189">
        <v>1</v>
      </c>
      <c r="B2" s="11" t="s">
        <v>72</v>
      </c>
      <c r="C2" s="7">
        <v>2</v>
      </c>
      <c r="D2" s="12" t="s">
        <v>77</v>
      </c>
      <c r="E2" s="122" t="s">
        <v>80</v>
      </c>
    </row>
    <row r="3" spans="1:6" ht="15">
      <c r="A3" s="189">
        <v>2</v>
      </c>
      <c r="B3" s="11" t="s">
        <v>6</v>
      </c>
      <c r="C3" s="7">
        <v>48</v>
      </c>
      <c r="D3" s="7" t="s">
        <v>143</v>
      </c>
      <c r="E3" s="122" t="s">
        <v>144</v>
      </c>
      <c r="F3" s="9"/>
    </row>
    <row r="4" spans="1:5" ht="15">
      <c r="A4" s="189">
        <v>3</v>
      </c>
      <c r="B4" s="11" t="s">
        <v>7</v>
      </c>
      <c r="C4" s="7">
        <v>47</v>
      </c>
      <c r="D4" s="7" t="s">
        <v>23</v>
      </c>
      <c r="E4" s="190"/>
    </row>
    <row r="5" spans="1:5" ht="22.5">
      <c r="A5" s="189">
        <v>4</v>
      </c>
      <c r="B5" s="11" t="s">
        <v>8</v>
      </c>
      <c r="C5" s="7">
        <v>405</v>
      </c>
      <c r="D5" s="4">
        <v>1468</v>
      </c>
      <c r="E5" s="125" t="s">
        <v>177</v>
      </c>
    </row>
    <row r="6" spans="1:5" ht="15">
      <c r="A6" s="191">
        <v>5</v>
      </c>
      <c r="B6" s="2" t="s">
        <v>60</v>
      </c>
      <c r="C6" s="14">
        <v>404</v>
      </c>
      <c r="D6" s="4" t="s">
        <v>78</v>
      </c>
      <c r="E6" s="125" t="s">
        <v>79</v>
      </c>
    </row>
    <row r="7" spans="1:5" ht="15">
      <c r="A7" s="230">
        <v>6</v>
      </c>
      <c r="B7" s="231" t="s">
        <v>416</v>
      </c>
      <c r="C7" s="232">
        <v>388</v>
      </c>
      <c r="D7" s="7" t="s">
        <v>417</v>
      </c>
      <c r="E7" s="122" t="s">
        <v>418</v>
      </c>
    </row>
    <row r="8" spans="1:5" ht="15">
      <c r="A8" s="165">
        <v>7</v>
      </c>
      <c r="B8" s="76" t="s">
        <v>3</v>
      </c>
      <c r="C8" s="77"/>
      <c r="D8" s="78"/>
      <c r="E8" s="192"/>
    </row>
    <row r="9" spans="1:5" ht="15">
      <c r="A9" s="193">
        <v>8</v>
      </c>
      <c r="B9" s="51" t="s">
        <v>9</v>
      </c>
      <c r="C9" s="1">
        <v>3</v>
      </c>
      <c r="D9" s="1" t="s">
        <v>437</v>
      </c>
      <c r="E9" s="125"/>
    </row>
    <row r="10" spans="1:5" ht="15">
      <c r="A10" s="193">
        <v>9</v>
      </c>
      <c r="B10" s="51" t="s">
        <v>10</v>
      </c>
      <c r="C10" s="1">
        <v>6</v>
      </c>
      <c r="D10" s="10" t="s">
        <v>74</v>
      </c>
      <c r="E10" s="136"/>
    </row>
    <row r="11" spans="1:5" ht="15">
      <c r="A11" s="193">
        <v>10</v>
      </c>
      <c r="B11" s="51" t="s">
        <v>11</v>
      </c>
      <c r="C11" s="1">
        <v>5</v>
      </c>
      <c r="D11" s="10" t="s">
        <v>75</v>
      </c>
      <c r="E11" s="136"/>
    </row>
    <row r="12" spans="1:5" ht="15">
      <c r="A12" s="193">
        <v>11</v>
      </c>
      <c r="B12" s="51" t="s">
        <v>13</v>
      </c>
      <c r="C12" s="1">
        <v>7</v>
      </c>
      <c r="D12" s="1" t="s">
        <v>76</v>
      </c>
      <c r="E12" s="136"/>
    </row>
    <row r="13" spans="1:5" ht="15">
      <c r="A13" s="193">
        <v>12</v>
      </c>
      <c r="B13" s="51" t="s">
        <v>12</v>
      </c>
      <c r="C13" s="1">
        <v>9</v>
      </c>
      <c r="D13" s="21" t="s">
        <v>159</v>
      </c>
      <c r="E13" s="125" t="s">
        <v>278</v>
      </c>
    </row>
    <row r="14" spans="1:5" ht="15">
      <c r="A14" s="165">
        <v>13</v>
      </c>
      <c r="B14" s="67" t="s">
        <v>317</v>
      </c>
      <c r="C14" s="77"/>
      <c r="D14" s="78"/>
      <c r="E14" s="192"/>
    </row>
    <row r="15" spans="1:6" ht="15">
      <c r="A15" s="194">
        <v>14</v>
      </c>
      <c r="B15" s="32" t="s">
        <v>14</v>
      </c>
      <c r="C15" s="8">
        <v>335</v>
      </c>
      <c r="D15" s="7" t="s">
        <v>84</v>
      </c>
      <c r="E15" s="122"/>
      <c r="F15" s="9"/>
    </row>
    <row r="16" spans="1:5" ht="15">
      <c r="A16" s="193">
        <v>15</v>
      </c>
      <c r="B16" s="51" t="s">
        <v>15</v>
      </c>
      <c r="C16" s="1">
        <v>338</v>
      </c>
      <c r="D16" s="10" t="s">
        <v>85</v>
      </c>
      <c r="E16" s="136"/>
    </row>
    <row r="17" spans="1:5" ht="15">
      <c r="A17" s="193">
        <v>16</v>
      </c>
      <c r="B17" s="51" t="s">
        <v>16</v>
      </c>
      <c r="C17" s="1">
        <v>336</v>
      </c>
      <c r="D17" s="10" t="s">
        <v>344</v>
      </c>
      <c r="E17" s="136"/>
    </row>
    <row r="18" spans="1:5" ht="15">
      <c r="A18" s="193">
        <v>17</v>
      </c>
      <c r="B18" s="51" t="s">
        <v>17</v>
      </c>
      <c r="C18" s="1">
        <v>337</v>
      </c>
      <c r="D18" s="10" t="s">
        <v>346</v>
      </c>
      <c r="E18" s="136"/>
    </row>
    <row r="19" spans="1:5" ht="15">
      <c r="A19" s="195">
        <v>18</v>
      </c>
      <c r="B19" s="224" t="s">
        <v>162</v>
      </c>
      <c r="C19" s="72"/>
      <c r="D19" s="72"/>
      <c r="E19" s="150"/>
    </row>
    <row r="20" spans="1:5" ht="15">
      <c r="A20" s="193">
        <v>19</v>
      </c>
      <c r="B20" s="52" t="s">
        <v>18</v>
      </c>
      <c r="C20" s="1">
        <v>344</v>
      </c>
      <c r="D20" s="10" t="s">
        <v>83</v>
      </c>
      <c r="E20" s="196"/>
    </row>
    <row r="21" spans="1:5" ht="15">
      <c r="A21" s="197">
        <v>20</v>
      </c>
      <c r="B21" s="52" t="s">
        <v>19</v>
      </c>
      <c r="C21" s="16">
        <v>347</v>
      </c>
      <c r="D21" s="10" t="s">
        <v>82</v>
      </c>
      <c r="E21" s="136"/>
    </row>
    <row r="22" spans="1:5" ht="15">
      <c r="A22" s="197">
        <v>21</v>
      </c>
      <c r="B22" s="52" t="s">
        <v>20</v>
      </c>
      <c r="C22" s="16">
        <v>348</v>
      </c>
      <c r="D22" s="10" t="s">
        <v>81</v>
      </c>
      <c r="E22" s="136" t="s">
        <v>86</v>
      </c>
    </row>
    <row r="23" spans="1:5" ht="15">
      <c r="A23" s="197">
        <v>22</v>
      </c>
      <c r="B23" s="52" t="s">
        <v>21</v>
      </c>
      <c r="C23" s="16">
        <v>349</v>
      </c>
      <c r="D23" s="19">
        <v>20420</v>
      </c>
      <c r="E23" s="198"/>
    </row>
    <row r="24" spans="1:5" ht="15">
      <c r="A24" s="197">
        <v>23</v>
      </c>
      <c r="B24" s="52" t="s">
        <v>22</v>
      </c>
      <c r="C24" s="16">
        <v>350</v>
      </c>
      <c r="D24" s="19" t="s">
        <v>4</v>
      </c>
      <c r="E24" s="185" t="s">
        <v>5</v>
      </c>
    </row>
    <row r="25" spans="1:6" s="56" customFormat="1" ht="15">
      <c r="A25" s="173">
        <v>24</v>
      </c>
      <c r="B25" s="67" t="s">
        <v>347</v>
      </c>
      <c r="C25" s="99"/>
      <c r="D25" s="99"/>
      <c r="E25" s="223"/>
      <c r="F25" s="174"/>
    </row>
    <row r="26" spans="1:6" s="56" customFormat="1" ht="15">
      <c r="A26" s="168">
        <v>25</v>
      </c>
      <c r="B26" s="169" t="s">
        <v>14</v>
      </c>
      <c r="C26" s="10">
        <v>400</v>
      </c>
      <c r="D26" s="10" t="s">
        <v>408</v>
      </c>
      <c r="E26" s="152"/>
      <c r="F26" s="174"/>
    </row>
    <row r="27" spans="1:6" s="56" customFormat="1" ht="15">
      <c r="A27" s="168">
        <v>26</v>
      </c>
      <c r="B27" s="169" t="s">
        <v>15</v>
      </c>
      <c r="C27" s="10">
        <v>403</v>
      </c>
      <c r="D27" s="172" t="s">
        <v>409</v>
      </c>
      <c r="E27" s="152"/>
      <c r="F27" s="174"/>
    </row>
    <row r="28" spans="1:6" s="56" customFormat="1" ht="15">
      <c r="A28" s="168">
        <v>27</v>
      </c>
      <c r="B28" s="169" t="s">
        <v>16</v>
      </c>
      <c r="C28" s="10">
        <v>401</v>
      </c>
      <c r="D28" s="10" t="s">
        <v>410</v>
      </c>
      <c r="E28" s="152"/>
      <c r="F28" s="174"/>
    </row>
    <row r="29" spans="1:6" s="56" customFormat="1" ht="15">
      <c r="A29" s="168">
        <v>28</v>
      </c>
      <c r="B29" s="169" t="s">
        <v>17</v>
      </c>
      <c r="C29" s="10">
        <v>402</v>
      </c>
      <c r="D29" s="10" t="s">
        <v>411</v>
      </c>
      <c r="E29" s="152"/>
      <c r="F29" s="174"/>
    </row>
    <row r="30" spans="1:5" ht="15">
      <c r="A30" s="165">
        <v>29</v>
      </c>
      <c r="B30" s="67" t="s">
        <v>24</v>
      </c>
      <c r="C30" s="77"/>
      <c r="D30" s="78"/>
      <c r="E30" s="192"/>
    </row>
    <row r="31" spans="1:5" ht="15">
      <c r="A31" s="197">
        <v>30</v>
      </c>
      <c r="B31" s="51" t="s">
        <v>25</v>
      </c>
      <c r="C31" s="16">
        <v>351</v>
      </c>
      <c r="D31" s="10" t="s">
        <v>28</v>
      </c>
      <c r="E31" s="122" t="s">
        <v>424</v>
      </c>
    </row>
    <row r="32" spans="1:5" ht="15">
      <c r="A32" s="197">
        <v>31</v>
      </c>
      <c r="B32" s="51" t="s">
        <v>69</v>
      </c>
      <c r="C32" s="16">
        <v>352</v>
      </c>
      <c r="D32" s="10" t="s">
        <v>26</v>
      </c>
      <c r="E32" s="122" t="s">
        <v>27</v>
      </c>
    </row>
    <row r="33" spans="1:5" ht="15">
      <c r="A33" s="197">
        <v>32</v>
      </c>
      <c r="B33" s="32" t="s">
        <v>70</v>
      </c>
      <c r="C33" s="16">
        <v>353</v>
      </c>
      <c r="D33" s="7" t="s">
        <v>26</v>
      </c>
      <c r="E33" s="122" t="s">
        <v>27</v>
      </c>
    </row>
    <row r="34" spans="1:5" ht="15">
      <c r="A34" s="197">
        <v>33</v>
      </c>
      <c r="B34" s="51" t="s">
        <v>29</v>
      </c>
      <c r="C34" s="16">
        <v>354</v>
      </c>
      <c r="D34" s="10" t="s">
        <v>26</v>
      </c>
      <c r="E34" s="136" t="s">
        <v>27</v>
      </c>
    </row>
    <row r="35" spans="1:6" ht="15">
      <c r="A35" s="199">
        <v>34</v>
      </c>
      <c r="B35" s="51" t="s">
        <v>309</v>
      </c>
      <c r="C35" s="18">
        <v>355</v>
      </c>
      <c r="D35" s="10" t="s">
        <v>26</v>
      </c>
      <c r="E35" s="136" t="s">
        <v>27</v>
      </c>
      <c r="F35" s="60"/>
    </row>
    <row r="36" spans="1:6" ht="15">
      <c r="A36" s="197">
        <v>35</v>
      </c>
      <c r="B36" s="51" t="s">
        <v>310</v>
      </c>
      <c r="C36" s="16">
        <v>356</v>
      </c>
      <c r="D36" s="10" t="s">
        <v>26</v>
      </c>
      <c r="E36" s="136" t="s">
        <v>27</v>
      </c>
      <c r="F36" s="60"/>
    </row>
    <row r="37" spans="1:5" ht="15">
      <c r="A37" s="197">
        <v>36</v>
      </c>
      <c r="B37" s="51" t="s">
        <v>153</v>
      </c>
      <c r="C37" s="16">
        <v>360</v>
      </c>
      <c r="D37" s="10" t="s">
        <v>28</v>
      </c>
      <c r="E37" s="122" t="s">
        <v>424</v>
      </c>
    </row>
    <row r="38" spans="1:5" ht="15">
      <c r="A38" s="197">
        <v>37</v>
      </c>
      <c r="B38" s="51" t="s">
        <v>154</v>
      </c>
      <c r="C38" s="16">
        <v>358</v>
      </c>
      <c r="D38" s="10" t="s">
        <v>28</v>
      </c>
      <c r="E38" s="122" t="s">
        <v>424</v>
      </c>
    </row>
    <row r="39" spans="1:5" ht="15">
      <c r="A39" s="197">
        <v>38</v>
      </c>
      <c r="B39" s="51" t="s">
        <v>155</v>
      </c>
      <c r="C39" s="16">
        <v>357</v>
      </c>
      <c r="D39" s="10" t="s">
        <v>28</v>
      </c>
      <c r="E39" s="122" t="s">
        <v>424</v>
      </c>
    </row>
    <row r="40" spans="1:5" ht="15">
      <c r="A40" s="197">
        <v>39</v>
      </c>
      <c r="B40" s="51" t="s">
        <v>156</v>
      </c>
      <c r="C40" s="16">
        <v>359</v>
      </c>
      <c r="D40" s="10" t="s">
        <v>28</v>
      </c>
      <c r="E40" s="122" t="s">
        <v>424</v>
      </c>
    </row>
    <row r="41" spans="1:5" ht="15">
      <c r="A41" s="199">
        <v>40</v>
      </c>
      <c r="B41" s="51" t="s">
        <v>30</v>
      </c>
      <c r="C41" s="18">
        <v>362</v>
      </c>
      <c r="D41" s="10" t="s">
        <v>26</v>
      </c>
      <c r="E41" s="122" t="s">
        <v>68</v>
      </c>
    </row>
    <row r="42" spans="1:5" ht="15">
      <c r="A42" s="197">
        <v>41</v>
      </c>
      <c r="B42" s="51" t="s">
        <v>31</v>
      </c>
      <c r="C42" s="16">
        <v>361</v>
      </c>
      <c r="D42" s="10" t="s">
        <v>28</v>
      </c>
      <c r="E42" s="122" t="s">
        <v>424</v>
      </c>
    </row>
    <row r="43" spans="1:5" ht="15">
      <c r="A43" s="197">
        <v>42</v>
      </c>
      <c r="B43" s="51" t="s">
        <v>32</v>
      </c>
      <c r="C43" s="16">
        <v>363</v>
      </c>
      <c r="D43" s="10" t="s">
        <v>26</v>
      </c>
      <c r="E43" s="122" t="s">
        <v>27</v>
      </c>
    </row>
    <row r="44" spans="1:5" ht="15">
      <c r="A44" s="197">
        <v>43</v>
      </c>
      <c r="B44" s="51" t="s">
        <v>142</v>
      </c>
      <c r="C44" s="16">
        <v>341</v>
      </c>
      <c r="D44" s="10" t="s">
        <v>26</v>
      </c>
      <c r="E44" s="122" t="s">
        <v>27</v>
      </c>
    </row>
    <row r="45" spans="1:5" ht="15">
      <c r="A45" s="200">
        <v>44</v>
      </c>
      <c r="B45" s="103" t="s">
        <v>305</v>
      </c>
      <c r="C45" s="104">
        <v>385</v>
      </c>
      <c r="D45" s="105" t="s">
        <v>28</v>
      </c>
      <c r="E45" s="201" t="s">
        <v>306</v>
      </c>
    </row>
    <row r="46" spans="1:5" ht="15">
      <c r="A46" s="225">
        <v>45</v>
      </c>
      <c r="B46" s="103" t="s">
        <v>413</v>
      </c>
      <c r="C46" s="104">
        <v>389</v>
      </c>
      <c r="D46" s="105" t="s">
        <v>28</v>
      </c>
      <c r="E46" s="201" t="s">
        <v>145</v>
      </c>
    </row>
    <row r="47" spans="1:5" ht="15">
      <c r="A47" s="225">
        <v>46</v>
      </c>
      <c r="B47" s="103" t="s">
        <v>414</v>
      </c>
      <c r="C47" s="104">
        <v>390</v>
      </c>
      <c r="D47" s="105" t="s">
        <v>26</v>
      </c>
      <c r="E47" s="201" t="s">
        <v>27</v>
      </c>
    </row>
    <row r="48" spans="1:5" ht="15">
      <c r="A48" s="225">
        <v>47</v>
      </c>
      <c r="B48" s="103" t="s">
        <v>415</v>
      </c>
      <c r="C48" s="104">
        <v>393</v>
      </c>
      <c r="D48" s="105" t="s">
        <v>28</v>
      </c>
      <c r="E48" s="201" t="s">
        <v>145</v>
      </c>
    </row>
    <row r="49" spans="1:5" ht="15">
      <c r="A49" s="165">
        <v>48</v>
      </c>
      <c r="B49" s="76" t="s">
        <v>33</v>
      </c>
      <c r="C49" s="77"/>
      <c r="D49" s="78"/>
      <c r="E49" s="192"/>
    </row>
    <row r="50" spans="1:5" ht="15">
      <c r="A50" s="222">
        <v>49</v>
      </c>
      <c r="B50" s="68" t="s">
        <v>112</v>
      </c>
      <c r="C50" s="80"/>
      <c r="D50" s="81"/>
      <c r="E50" s="202"/>
    </row>
    <row r="51" spans="1:5" ht="15">
      <c r="A51" s="197">
        <v>50</v>
      </c>
      <c r="B51" s="52" t="s">
        <v>307</v>
      </c>
      <c r="C51" s="16">
        <v>85</v>
      </c>
      <c r="D51" s="17" t="s">
        <v>87</v>
      </c>
      <c r="E51" s="136" t="s">
        <v>88</v>
      </c>
    </row>
    <row r="52" spans="1:5" ht="15">
      <c r="A52" s="197">
        <v>51</v>
      </c>
      <c r="B52" s="52" t="s">
        <v>34</v>
      </c>
      <c r="C52" s="16">
        <v>87</v>
      </c>
      <c r="D52" s="17" t="s">
        <v>89</v>
      </c>
      <c r="E52" s="136"/>
    </row>
    <row r="53" spans="1:5" ht="15">
      <c r="A53" s="197">
        <v>52</v>
      </c>
      <c r="B53" s="52" t="s">
        <v>35</v>
      </c>
      <c r="C53" s="16">
        <v>88</v>
      </c>
      <c r="D53" s="17" t="s">
        <v>90</v>
      </c>
      <c r="E53" s="136"/>
    </row>
    <row r="54" spans="1:5" ht="15">
      <c r="A54" s="191">
        <v>53</v>
      </c>
      <c r="B54" s="106" t="s">
        <v>308</v>
      </c>
      <c r="C54" s="14">
        <v>286</v>
      </c>
      <c r="D54" s="22" t="s">
        <v>87</v>
      </c>
      <c r="E54" s="203" t="s">
        <v>91</v>
      </c>
    </row>
    <row r="55" spans="1:5" ht="15">
      <c r="A55" s="204">
        <v>54</v>
      </c>
      <c r="B55" s="106" t="s">
        <v>300</v>
      </c>
      <c r="C55" s="109">
        <v>381</v>
      </c>
      <c r="D55" s="108" t="s">
        <v>28</v>
      </c>
      <c r="E55" s="205" t="s">
        <v>145</v>
      </c>
    </row>
    <row r="56" spans="1:5" ht="15">
      <c r="A56" s="222">
        <v>55</v>
      </c>
      <c r="B56" s="68" t="s">
        <v>111</v>
      </c>
      <c r="C56" s="80"/>
      <c r="D56" s="81"/>
      <c r="E56" s="202"/>
    </row>
    <row r="57" spans="1:6" ht="15">
      <c r="A57" s="194">
        <v>56</v>
      </c>
      <c r="B57" s="29" t="s">
        <v>303</v>
      </c>
      <c r="C57" s="8">
        <v>364</v>
      </c>
      <c r="D57" s="7" t="s">
        <v>127</v>
      </c>
      <c r="E57" s="122" t="s">
        <v>100</v>
      </c>
      <c r="F57" s="9"/>
    </row>
    <row r="58" spans="1:5" ht="15">
      <c r="A58" s="193">
        <v>57</v>
      </c>
      <c r="B58" s="52" t="s">
        <v>51</v>
      </c>
      <c r="C58" s="1">
        <v>372</v>
      </c>
      <c r="D58" s="17" t="s">
        <v>101</v>
      </c>
      <c r="E58" s="136"/>
    </row>
    <row r="59" spans="1:5" ht="15">
      <c r="A59" s="193">
        <v>58</v>
      </c>
      <c r="B59" s="52" t="s">
        <v>52</v>
      </c>
      <c r="C59" s="1">
        <v>373</v>
      </c>
      <c r="D59" s="17" t="s">
        <v>102</v>
      </c>
      <c r="E59" s="136"/>
    </row>
    <row r="60" spans="1:5" ht="15">
      <c r="A60" s="193">
        <v>59</v>
      </c>
      <c r="B60" s="52" t="s">
        <v>313</v>
      </c>
      <c r="C60" s="1">
        <v>262</v>
      </c>
      <c r="D60" s="1">
        <v>2</v>
      </c>
      <c r="E60" s="125" t="s">
        <v>119</v>
      </c>
    </row>
    <row r="61" spans="1:5" ht="15">
      <c r="A61" s="193">
        <v>60</v>
      </c>
      <c r="B61" s="52" t="s">
        <v>166</v>
      </c>
      <c r="C61" s="1">
        <v>265</v>
      </c>
      <c r="D61" s="17" t="s">
        <v>92</v>
      </c>
      <c r="E61" s="136" t="s">
        <v>93</v>
      </c>
    </row>
    <row r="62" spans="1:5" ht="15">
      <c r="A62" s="194">
        <v>61</v>
      </c>
      <c r="B62" s="29" t="s">
        <v>311</v>
      </c>
      <c r="C62" s="8">
        <v>380</v>
      </c>
      <c r="D62" s="23" t="s">
        <v>87</v>
      </c>
      <c r="E62" s="206" t="s">
        <v>91</v>
      </c>
    </row>
    <row r="63" spans="1:5" ht="15">
      <c r="A63" s="234">
        <v>62</v>
      </c>
      <c r="B63" s="235" t="s">
        <v>419</v>
      </c>
      <c r="C63" s="105">
        <v>399</v>
      </c>
      <c r="D63" s="108" t="s">
        <v>28</v>
      </c>
      <c r="E63" s="213" t="s">
        <v>145</v>
      </c>
    </row>
    <row r="64" spans="1:5" ht="15">
      <c r="A64" s="195">
        <v>63</v>
      </c>
      <c r="B64" s="71" t="s">
        <v>425</v>
      </c>
      <c r="C64" s="82"/>
      <c r="D64" s="79"/>
      <c r="E64" s="207"/>
    </row>
    <row r="65" spans="1:5" ht="15">
      <c r="A65" s="193">
        <v>64</v>
      </c>
      <c r="B65" s="53" t="s">
        <v>54</v>
      </c>
      <c r="C65" s="1">
        <v>50</v>
      </c>
      <c r="D65" s="10">
        <v>115</v>
      </c>
      <c r="E65" s="136" t="s">
        <v>426</v>
      </c>
    </row>
    <row r="66" spans="1:5" ht="15">
      <c r="A66" s="193">
        <v>65</v>
      </c>
      <c r="B66" s="53" t="s">
        <v>55</v>
      </c>
      <c r="C66" s="1">
        <v>49</v>
      </c>
      <c r="D66" s="17" t="s">
        <v>101</v>
      </c>
      <c r="E66" s="136"/>
    </row>
    <row r="67" spans="1:5" ht="15">
      <c r="A67" s="193">
        <v>66</v>
      </c>
      <c r="B67" s="53" t="s">
        <v>71</v>
      </c>
      <c r="C67" s="1">
        <v>51</v>
      </c>
      <c r="D67" s="17" t="s">
        <v>103</v>
      </c>
      <c r="E67" s="136"/>
    </row>
    <row r="68" spans="1:5" ht="15">
      <c r="A68" s="193">
        <v>67</v>
      </c>
      <c r="B68" s="53" t="s">
        <v>38</v>
      </c>
      <c r="C68" s="1">
        <v>64</v>
      </c>
      <c r="D68" s="10" t="s">
        <v>61</v>
      </c>
      <c r="E68" s="136" t="s">
        <v>62</v>
      </c>
    </row>
    <row r="69" spans="1:5" ht="15">
      <c r="A69" s="193">
        <v>68</v>
      </c>
      <c r="B69" s="53" t="s">
        <v>209</v>
      </c>
      <c r="C69" s="1">
        <v>45</v>
      </c>
      <c r="D69" s="17" t="s">
        <v>301</v>
      </c>
      <c r="E69" s="122" t="s">
        <v>302</v>
      </c>
    </row>
    <row r="70" spans="1:5" ht="15">
      <c r="A70" s="193">
        <v>69</v>
      </c>
      <c r="B70" s="53" t="s">
        <v>56</v>
      </c>
      <c r="C70" s="1">
        <v>243</v>
      </c>
      <c r="D70" s="229">
        <v>44930</v>
      </c>
      <c r="E70" s="208"/>
    </row>
    <row r="71" spans="1:5" ht="15">
      <c r="A71" s="193">
        <v>70</v>
      </c>
      <c r="B71" s="53" t="s">
        <v>189</v>
      </c>
      <c r="C71" s="1">
        <v>52</v>
      </c>
      <c r="D71" s="1" t="s">
        <v>421</v>
      </c>
      <c r="E71" s="125" t="s">
        <v>422</v>
      </c>
    </row>
    <row r="72" spans="1:5" ht="15">
      <c r="A72" s="193">
        <v>71</v>
      </c>
      <c r="B72" s="53" t="s">
        <v>57</v>
      </c>
      <c r="C72" s="1">
        <v>57</v>
      </c>
      <c r="D72" s="10" t="s">
        <v>64</v>
      </c>
      <c r="E72" s="136" t="s">
        <v>65</v>
      </c>
    </row>
    <row r="73" spans="1:5" ht="15">
      <c r="A73" s="195">
        <v>72</v>
      </c>
      <c r="B73" s="71" t="s">
        <v>146</v>
      </c>
      <c r="C73" s="82"/>
      <c r="D73" s="79"/>
      <c r="E73" s="207"/>
    </row>
    <row r="74" spans="1:5" ht="15">
      <c r="A74" s="193">
        <v>73</v>
      </c>
      <c r="B74" s="53" t="s">
        <v>54</v>
      </c>
      <c r="C74" s="1">
        <v>50</v>
      </c>
      <c r="D74" s="10">
        <v>571</v>
      </c>
      <c r="E74" s="136" t="s">
        <v>147</v>
      </c>
    </row>
    <row r="75" spans="1:5" ht="15">
      <c r="A75" s="193">
        <v>74</v>
      </c>
      <c r="B75" s="53" t="s">
        <v>55</v>
      </c>
      <c r="C75" s="1">
        <v>49</v>
      </c>
      <c r="D75" s="17" t="s">
        <v>105</v>
      </c>
      <c r="E75" s="241"/>
    </row>
    <row r="76" spans="1:5" ht="15">
      <c r="A76" s="193">
        <v>75</v>
      </c>
      <c r="B76" s="53" t="s">
        <v>71</v>
      </c>
      <c r="C76" s="1">
        <v>51</v>
      </c>
      <c r="D76" s="17" t="s">
        <v>128</v>
      </c>
      <c r="E76" s="136"/>
    </row>
    <row r="77" spans="1:5" ht="15">
      <c r="A77" s="193">
        <v>76</v>
      </c>
      <c r="B77" s="53" t="s">
        <v>38</v>
      </c>
      <c r="C77" s="1">
        <v>64</v>
      </c>
      <c r="D77" s="10" t="s">
        <v>125</v>
      </c>
      <c r="E77" s="136" t="s">
        <v>126</v>
      </c>
    </row>
    <row r="78" spans="1:5" ht="15">
      <c r="A78" s="193">
        <v>77</v>
      </c>
      <c r="B78" s="53" t="s">
        <v>209</v>
      </c>
      <c r="C78" s="1">
        <v>45</v>
      </c>
      <c r="D78" s="17" t="s">
        <v>301</v>
      </c>
      <c r="E78" s="122" t="s">
        <v>302</v>
      </c>
    </row>
    <row r="79" spans="1:5" ht="15">
      <c r="A79" s="193">
        <v>78</v>
      </c>
      <c r="B79" s="53" t="s">
        <v>56</v>
      </c>
      <c r="C79" s="1">
        <v>243</v>
      </c>
      <c r="D79" s="229">
        <v>46728</v>
      </c>
      <c r="E79" s="208"/>
    </row>
    <row r="80" spans="1:5" ht="15">
      <c r="A80" s="193">
        <v>79</v>
      </c>
      <c r="B80" s="53" t="s">
        <v>189</v>
      </c>
      <c r="C80" s="1">
        <v>52</v>
      </c>
      <c r="D80" s="1" t="s">
        <v>420</v>
      </c>
      <c r="E80" s="125" t="s">
        <v>423</v>
      </c>
    </row>
    <row r="81" spans="1:5" ht="15">
      <c r="A81" s="193">
        <v>80</v>
      </c>
      <c r="B81" s="53" t="s">
        <v>57</v>
      </c>
      <c r="C81" s="1">
        <v>57</v>
      </c>
      <c r="D81" s="10" t="s">
        <v>64</v>
      </c>
      <c r="E81" s="136" t="s">
        <v>65</v>
      </c>
    </row>
    <row r="82" spans="1:5" ht="15">
      <c r="A82" s="195">
        <v>81</v>
      </c>
      <c r="B82" s="71" t="s">
        <v>106</v>
      </c>
      <c r="C82" s="82"/>
      <c r="D82" s="79"/>
      <c r="E82" s="207"/>
    </row>
    <row r="83" spans="1:5" ht="15">
      <c r="A83" s="193">
        <v>82</v>
      </c>
      <c r="B83" s="53" t="s">
        <v>54</v>
      </c>
      <c r="C83" s="1">
        <v>50</v>
      </c>
      <c r="D83" s="10">
        <v>894</v>
      </c>
      <c r="E83" s="212" t="s">
        <v>132</v>
      </c>
    </row>
    <row r="84" spans="1:5" ht="15">
      <c r="A84" s="193">
        <v>83</v>
      </c>
      <c r="B84" s="53" t="s">
        <v>55</v>
      </c>
      <c r="C84" s="1">
        <v>49</v>
      </c>
      <c r="D84" s="17" t="s">
        <v>105</v>
      </c>
      <c r="E84" s="136"/>
    </row>
    <row r="85" spans="1:5" ht="15">
      <c r="A85" s="193">
        <v>84</v>
      </c>
      <c r="B85" s="53" t="s">
        <v>38</v>
      </c>
      <c r="C85" s="1">
        <v>64</v>
      </c>
      <c r="D85" s="10" t="s">
        <v>125</v>
      </c>
      <c r="E85" s="136" t="s">
        <v>126</v>
      </c>
    </row>
    <row r="86" spans="1:5" ht="15">
      <c r="A86" s="193">
        <v>85</v>
      </c>
      <c r="B86" s="53" t="s">
        <v>209</v>
      </c>
      <c r="C86" s="1">
        <v>45</v>
      </c>
      <c r="D86" s="17" t="s">
        <v>301</v>
      </c>
      <c r="E86" s="122" t="s">
        <v>302</v>
      </c>
    </row>
    <row r="87" spans="1:5" ht="15">
      <c r="A87" s="193">
        <v>86</v>
      </c>
      <c r="B87" s="53" t="s">
        <v>56</v>
      </c>
      <c r="C87" s="1">
        <v>243</v>
      </c>
      <c r="D87" s="229">
        <v>46728</v>
      </c>
      <c r="E87" s="208"/>
    </row>
    <row r="88" spans="1:5" ht="15">
      <c r="A88" s="193">
        <v>87</v>
      </c>
      <c r="B88" s="53" t="s">
        <v>57</v>
      </c>
      <c r="C88" s="1">
        <v>57</v>
      </c>
      <c r="D88" s="10" t="s">
        <v>64</v>
      </c>
      <c r="E88" s="136" t="s">
        <v>65</v>
      </c>
    </row>
    <row r="89" spans="1:5" ht="15">
      <c r="A89" s="226">
        <v>88</v>
      </c>
      <c r="B89" s="83" t="s">
        <v>45</v>
      </c>
      <c r="C89" s="84"/>
      <c r="D89" s="85"/>
      <c r="E89" s="209"/>
    </row>
    <row r="90" spans="1:5" ht="15">
      <c r="A90" s="227">
        <v>89</v>
      </c>
      <c r="B90" s="64" t="s">
        <v>41</v>
      </c>
      <c r="C90" s="65"/>
      <c r="D90" s="66"/>
      <c r="E90" s="210"/>
    </row>
    <row r="91" spans="1:5" ht="15">
      <c r="A91" s="191">
        <v>90</v>
      </c>
      <c r="B91" s="55" t="s">
        <v>42</v>
      </c>
      <c r="C91" s="14">
        <v>65</v>
      </c>
      <c r="D91" s="17">
        <v>1984</v>
      </c>
      <c r="E91" s="211"/>
    </row>
    <row r="92" spans="1:5" ht="15">
      <c r="A92" s="197">
        <v>91</v>
      </c>
      <c r="B92" s="55" t="s">
        <v>58</v>
      </c>
      <c r="C92" s="16">
        <v>377</v>
      </c>
      <c r="D92" s="17" t="s">
        <v>105</v>
      </c>
      <c r="E92" s="211"/>
    </row>
    <row r="93" spans="1:5" ht="15">
      <c r="A93" s="197">
        <v>92</v>
      </c>
      <c r="B93" s="55" t="s">
        <v>59</v>
      </c>
      <c r="C93" s="16">
        <v>378</v>
      </c>
      <c r="D93" s="17" t="s">
        <v>149</v>
      </c>
      <c r="E93" s="211"/>
    </row>
    <row r="94" spans="1:5" ht="15">
      <c r="A94" s="197">
        <v>93</v>
      </c>
      <c r="B94" s="55" t="s">
        <v>43</v>
      </c>
      <c r="C94" s="16">
        <v>66</v>
      </c>
      <c r="D94" s="10" t="s">
        <v>123</v>
      </c>
      <c r="E94" s="211"/>
    </row>
    <row r="95" spans="1:5" ht="15">
      <c r="A95" s="197">
        <v>94</v>
      </c>
      <c r="B95" s="55" t="s">
        <v>44</v>
      </c>
      <c r="C95" s="16">
        <v>67</v>
      </c>
      <c r="D95" s="17">
        <v>100</v>
      </c>
      <c r="E95" s="211"/>
    </row>
    <row r="96" spans="1:5" ht="15">
      <c r="A96" s="195">
        <v>95</v>
      </c>
      <c r="B96" s="71" t="s">
        <v>135</v>
      </c>
      <c r="C96" s="82"/>
      <c r="D96" s="79"/>
      <c r="E96" s="207"/>
    </row>
    <row r="97" spans="1:5" ht="15">
      <c r="A97" s="193">
        <v>96</v>
      </c>
      <c r="B97" s="53" t="s">
        <v>54</v>
      </c>
      <c r="C97" s="1">
        <v>50</v>
      </c>
      <c r="D97" s="10">
        <v>893</v>
      </c>
      <c r="E97" s="212" t="s">
        <v>134</v>
      </c>
    </row>
    <row r="98" spans="1:5" ht="15">
      <c r="A98" s="193">
        <v>97</v>
      </c>
      <c r="B98" s="53" t="s">
        <v>55</v>
      </c>
      <c r="C98" s="1">
        <v>49</v>
      </c>
      <c r="D98" s="17" t="s">
        <v>136</v>
      </c>
      <c r="E98" s="136"/>
    </row>
    <row r="99" spans="1:5" ht="15">
      <c r="A99" s="193">
        <v>98</v>
      </c>
      <c r="B99" s="53" t="s">
        <v>38</v>
      </c>
      <c r="C99" s="1">
        <v>64</v>
      </c>
      <c r="D99" s="10" t="s">
        <v>125</v>
      </c>
      <c r="E99" s="136" t="s">
        <v>126</v>
      </c>
    </row>
    <row r="100" spans="1:5" ht="15">
      <c r="A100" s="193">
        <v>99</v>
      </c>
      <c r="B100" s="53" t="s">
        <v>209</v>
      </c>
      <c r="C100" s="1">
        <v>45</v>
      </c>
      <c r="D100" s="17" t="s">
        <v>301</v>
      </c>
      <c r="E100" s="122" t="s">
        <v>302</v>
      </c>
    </row>
    <row r="101" spans="1:5" ht="15">
      <c r="A101" s="193">
        <v>100</v>
      </c>
      <c r="B101" s="53" t="s">
        <v>56</v>
      </c>
      <c r="C101" s="1">
        <v>243</v>
      </c>
      <c r="D101" s="229">
        <v>47892</v>
      </c>
      <c r="E101" s="208"/>
    </row>
    <row r="102" spans="1:5" ht="15">
      <c r="A102" s="193">
        <v>101</v>
      </c>
      <c r="B102" s="53" t="s">
        <v>57</v>
      </c>
      <c r="C102" s="1">
        <v>57</v>
      </c>
      <c r="D102" s="10" t="s">
        <v>64</v>
      </c>
      <c r="E102" s="136" t="s">
        <v>65</v>
      </c>
    </row>
    <row r="103" spans="1:5" ht="15">
      <c r="A103" s="226">
        <v>102</v>
      </c>
      <c r="B103" s="83" t="s">
        <v>45</v>
      </c>
      <c r="C103" s="84"/>
      <c r="D103" s="85"/>
      <c r="E103" s="209"/>
    </row>
    <row r="104" spans="1:5" ht="15">
      <c r="A104" s="227">
        <v>103</v>
      </c>
      <c r="B104" s="64" t="s">
        <v>41</v>
      </c>
      <c r="C104" s="65"/>
      <c r="D104" s="66"/>
      <c r="E104" s="210"/>
    </row>
    <row r="105" spans="1:5" ht="15">
      <c r="A105" s="191">
        <v>104</v>
      </c>
      <c r="B105" s="55" t="s">
        <v>42</v>
      </c>
      <c r="C105" s="14">
        <v>65</v>
      </c>
      <c r="D105" s="17">
        <v>1984</v>
      </c>
      <c r="E105" s="211"/>
    </row>
    <row r="106" spans="1:5" ht="15">
      <c r="A106" s="197">
        <v>105</v>
      </c>
      <c r="B106" s="55" t="s">
        <v>58</v>
      </c>
      <c r="C106" s="16">
        <v>377</v>
      </c>
      <c r="D106" s="17" t="s">
        <v>136</v>
      </c>
      <c r="E106" s="211"/>
    </row>
    <row r="107" spans="1:5" ht="15">
      <c r="A107" s="197">
        <v>106</v>
      </c>
      <c r="B107" s="55" t="s">
        <v>59</v>
      </c>
      <c r="C107" s="16">
        <v>378</v>
      </c>
      <c r="D107" s="17" t="s">
        <v>104</v>
      </c>
      <c r="E107" s="211"/>
    </row>
    <row r="108" spans="1:5" ht="15">
      <c r="A108" s="197">
        <v>107</v>
      </c>
      <c r="B108" s="55" t="s">
        <v>43</v>
      </c>
      <c r="C108" s="16">
        <v>66</v>
      </c>
      <c r="D108" s="10" t="s">
        <v>123</v>
      </c>
      <c r="E108" s="211" t="s">
        <v>124</v>
      </c>
    </row>
    <row r="109" spans="1:5" ht="15">
      <c r="A109" s="197">
        <v>108</v>
      </c>
      <c r="B109" s="55" t="s">
        <v>44</v>
      </c>
      <c r="C109" s="16">
        <v>67</v>
      </c>
      <c r="D109" s="17">
        <v>105</v>
      </c>
      <c r="E109" s="211"/>
    </row>
    <row r="110" spans="1:5" ht="15">
      <c r="A110" s="195">
        <v>109</v>
      </c>
      <c r="B110" s="71" t="s">
        <v>107</v>
      </c>
      <c r="C110" s="82"/>
      <c r="D110" s="79"/>
      <c r="E110" s="207"/>
    </row>
    <row r="111" spans="1:5" ht="15">
      <c r="A111" s="193">
        <v>110</v>
      </c>
      <c r="B111" s="53" t="s">
        <v>54</v>
      </c>
      <c r="C111" s="1">
        <v>50</v>
      </c>
      <c r="D111" s="10">
        <v>894</v>
      </c>
      <c r="E111" s="212" t="s">
        <v>132</v>
      </c>
    </row>
    <row r="112" spans="1:5" ht="15">
      <c r="A112" s="193">
        <v>111</v>
      </c>
      <c r="B112" s="53" t="s">
        <v>55</v>
      </c>
      <c r="C112" s="1">
        <v>49</v>
      </c>
      <c r="D112" s="17" t="s">
        <v>109</v>
      </c>
      <c r="E112" s="136"/>
    </row>
    <row r="113" spans="1:5" ht="15">
      <c r="A113" s="193">
        <v>112</v>
      </c>
      <c r="B113" s="53" t="s">
        <v>38</v>
      </c>
      <c r="C113" s="1">
        <v>64</v>
      </c>
      <c r="D113" s="10" t="s">
        <v>125</v>
      </c>
      <c r="E113" s="136" t="s">
        <v>126</v>
      </c>
    </row>
    <row r="114" spans="1:5" ht="15">
      <c r="A114" s="193">
        <v>113</v>
      </c>
      <c r="B114" s="53" t="s">
        <v>209</v>
      </c>
      <c r="C114" s="1">
        <v>45</v>
      </c>
      <c r="D114" s="17" t="s">
        <v>301</v>
      </c>
      <c r="E114" s="122" t="s">
        <v>302</v>
      </c>
    </row>
    <row r="115" spans="1:5" ht="15">
      <c r="A115" s="193">
        <v>114</v>
      </c>
      <c r="B115" s="53" t="s">
        <v>56</v>
      </c>
      <c r="C115" s="1">
        <v>243</v>
      </c>
      <c r="D115" s="229">
        <v>48597</v>
      </c>
      <c r="E115" s="208"/>
    </row>
    <row r="116" spans="1:5" ht="15">
      <c r="A116" s="193">
        <v>115</v>
      </c>
      <c r="B116" s="53" t="s">
        <v>57</v>
      </c>
      <c r="C116" s="1">
        <v>57</v>
      </c>
      <c r="D116" s="10" t="s">
        <v>64</v>
      </c>
      <c r="E116" s="136" t="s">
        <v>65</v>
      </c>
    </row>
    <row r="117" spans="1:5" ht="15">
      <c r="A117" s="226">
        <v>116</v>
      </c>
      <c r="B117" s="83" t="s">
        <v>45</v>
      </c>
      <c r="C117" s="84"/>
      <c r="D117" s="85"/>
      <c r="E117" s="209"/>
    </row>
    <row r="118" spans="1:5" ht="15">
      <c r="A118" s="227">
        <v>117</v>
      </c>
      <c r="B118" s="64" t="s">
        <v>41</v>
      </c>
      <c r="C118" s="65"/>
      <c r="D118" s="66"/>
      <c r="E118" s="210"/>
    </row>
    <row r="119" spans="1:5" ht="15">
      <c r="A119" s="191">
        <v>118</v>
      </c>
      <c r="B119" s="55" t="s">
        <v>42</v>
      </c>
      <c r="C119" s="14">
        <v>65</v>
      </c>
      <c r="D119" s="17">
        <v>1985</v>
      </c>
      <c r="E119" s="211"/>
    </row>
    <row r="120" spans="1:5" ht="15">
      <c r="A120" s="197">
        <v>119</v>
      </c>
      <c r="B120" s="55" t="s">
        <v>58</v>
      </c>
      <c r="C120" s="16">
        <v>377</v>
      </c>
      <c r="D120" s="17" t="s">
        <v>109</v>
      </c>
      <c r="E120" s="211"/>
    </row>
    <row r="121" spans="1:5" ht="15">
      <c r="A121" s="197">
        <v>120</v>
      </c>
      <c r="B121" s="55" t="s">
        <v>59</v>
      </c>
      <c r="C121" s="16">
        <v>378</v>
      </c>
      <c r="D121" s="17" t="s">
        <v>110</v>
      </c>
      <c r="E121" s="211"/>
    </row>
    <row r="122" spans="1:5" ht="15">
      <c r="A122" s="197">
        <v>121</v>
      </c>
      <c r="B122" s="55" t="s">
        <v>43</v>
      </c>
      <c r="C122" s="16">
        <v>66</v>
      </c>
      <c r="D122" s="10" t="s">
        <v>123</v>
      </c>
      <c r="E122" s="211" t="s">
        <v>124</v>
      </c>
    </row>
    <row r="123" spans="1:5" ht="15">
      <c r="A123" s="197">
        <v>122</v>
      </c>
      <c r="B123" s="55" t="s">
        <v>44</v>
      </c>
      <c r="C123" s="16">
        <v>67</v>
      </c>
      <c r="D123" s="17">
        <v>200</v>
      </c>
      <c r="E123" s="211"/>
    </row>
    <row r="124" spans="1:5" ht="15">
      <c r="A124" s="195">
        <v>123</v>
      </c>
      <c r="B124" s="71" t="s">
        <v>108</v>
      </c>
      <c r="C124" s="82"/>
      <c r="D124" s="79"/>
      <c r="E124" s="207"/>
    </row>
    <row r="125" spans="1:5" ht="15">
      <c r="A125" s="193">
        <v>124</v>
      </c>
      <c r="B125" s="53" t="s">
        <v>54</v>
      </c>
      <c r="C125" s="1">
        <v>50</v>
      </c>
      <c r="D125" s="10">
        <v>894</v>
      </c>
      <c r="E125" s="212" t="s">
        <v>132</v>
      </c>
    </row>
    <row r="126" spans="1:5" ht="15">
      <c r="A126" s="193">
        <v>125</v>
      </c>
      <c r="B126" s="53" t="s">
        <v>55</v>
      </c>
      <c r="C126" s="1">
        <v>49</v>
      </c>
      <c r="D126" s="17" t="s">
        <v>130</v>
      </c>
      <c r="E126" s="136"/>
    </row>
    <row r="127" spans="1:5" ht="15">
      <c r="A127" s="193">
        <v>126</v>
      </c>
      <c r="B127" s="53" t="s">
        <v>38</v>
      </c>
      <c r="C127" s="1">
        <v>64</v>
      </c>
      <c r="D127" s="10" t="s">
        <v>125</v>
      </c>
      <c r="E127" s="136" t="s">
        <v>126</v>
      </c>
    </row>
    <row r="128" spans="1:5" ht="15">
      <c r="A128" s="193">
        <v>127</v>
      </c>
      <c r="B128" s="53" t="s">
        <v>209</v>
      </c>
      <c r="C128" s="1">
        <v>45</v>
      </c>
      <c r="D128" s="17" t="s">
        <v>301</v>
      </c>
      <c r="E128" s="122" t="s">
        <v>302</v>
      </c>
    </row>
    <row r="129" spans="1:5" ht="15">
      <c r="A129" s="193">
        <v>128</v>
      </c>
      <c r="B129" s="53" t="s">
        <v>56</v>
      </c>
      <c r="C129" s="1">
        <v>243</v>
      </c>
      <c r="D129" s="229">
        <v>50541</v>
      </c>
      <c r="E129" s="208"/>
    </row>
    <row r="130" spans="1:5" ht="15">
      <c r="A130" s="193">
        <v>129</v>
      </c>
      <c r="B130" s="53" t="s">
        <v>57</v>
      </c>
      <c r="C130" s="1">
        <v>57</v>
      </c>
      <c r="D130" s="10" t="s">
        <v>64</v>
      </c>
      <c r="E130" s="136" t="s">
        <v>65</v>
      </c>
    </row>
    <row r="131" spans="1:5" ht="15">
      <c r="A131" s="226">
        <v>130</v>
      </c>
      <c r="B131" s="83" t="s">
        <v>45</v>
      </c>
      <c r="C131" s="84"/>
      <c r="D131" s="85"/>
      <c r="E131" s="209"/>
    </row>
    <row r="132" spans="1:5" ht="15">
      <c r="A132" s="227">
        <v>131</v>
      </c>
      <c r="B132" s="64" t="s">
        <v>41</v>
      </c>
      <c r="C132" s="65"/>
      <c r="D132" s="66"/>
      <c r="E132" s="210"/>
    </row>
    <row r="133" spans="1:5" ht="15">
      <c r="A133" s="191">
        <v>132</v>
      </c>
      <c r="B133" s="55" t="s">
        <v>42</v>
      </c>
      <c r="C133" s="14">
        <v>65</v>
      </c>
      <c r="D133" s="17">
        <v>1986</v>
      </c>
      <c r="E133" s="211"/>
    </row>
    <row r="134" spans="1:5" ht="15">
      <c r="A134" s="197">
        <v>133</v>
      </c>
      <c r="B134" s="55" t="s">
        <v>58</v>
      </c>
      <c r="C134" s="16">
        <v>377</v>
      </c>
      <c r="D134" s="17" t="s">
        <v>130</v>
      </c>
      <c r="E134" s="211"/>
    </row>
    <row r="135" spans="1:5" ht="15">
      <c r="A135" s="197">
        <v>134</v>
      </c>
      <c r="B135" s="55" t="s">
        <v>59</v>
      </c>
      <c r="C135" s="16">
        <v>378</v>
      </c>
      <c r="D135" s="17" t="s">
        <v>129</v>
      </c>
      <c r="E135" s="211"/>
    </row>
    <row r="136" spans="1:5" ht="15">
      <c r="A136" s="197">
        <v>135</v>
      </c>
      <c r="B136" s="55" t="s">
        <v>43</v>
      </c>
      <c r="C136" s="16">
        <v>66</v>
      </c>
      <c r="D136" s="10" t="s">
        <v>123</v>
      </c>
      <c r="E136" s="211" t="s">
        <v>124</v>
      </c>
    </row>
    <row r="137" spans="1:5" ht="15">
      <c r="A137" s="197">
        <v>136</v>
      </c>
      <c r="B137" s="55" t="s">
        <v>44</v>
      </c>
      <c r="C137" s="16">
        <v>67</v>
      </c>
      <c r="D137" s="17">
        <v>215</v>
      </c>
      <c r="E137" s="211"/>
    </row>
    <row r="138" spans="1:5" ht="15">
      <c r="A138" s="195">
        <v>137</v>
      </c>
      <c r="B138" s="71" t="s">
        <v>133</v>
      </c>
      <c r="C138" s="82"/>
      <c r="D138" s="79"/>
      <c r="E138" s="207"/>
    </row>
    <row r="139" spans="1:5" ht="15">
      <c r="A139" s="193">
        <v>138</v>
      </c>
      <c r="B139" s="53" t="s">
        <v>54</v>
      </c>
      <c r="C139" s="1">
        <v>50</v>
      </c>
      <c r="D139" s="10">
        <v>894</v>
      </c>
      <c r="E139" s="212" t="s">
        <v>132</v>
      </c>
    </row>
    <row r="140" spans="1:5" ht="15">
      <c r="A140" s="193">
        <v>139</v>
      </c>
      <c r="B140" s="53" t="s">
        <v>55</v>
      </c>
      <c r="C140" s="1">
        <v>49</v>
      </c>
      <c r="D140" s="17" t="s">
        <v>131</v>
      </c>
      <c r="E140" s="136"/>
    </row>
    <row r="141" spans="1:5" ht="15">
      <c r="A141" s="193">
        <v>140</v>
      </c>
      <c r="B141" s="53" t="s">
        <v>38</v>
      </c>
      <c r="C141" s="1">
        <v>64</v>
      </c>
      <c r="D141" s="10" t="s">
        <v>125</v>
      </c>
      <c r="E141" s="136" t="s">
        <v>126</v>
      </c>
    </row>
    <row r="142" spans="1:5" ht="15">
      <c r="A142" s="193">
        <v>141</v>
      </c>
      <c r="B142" s="53" t="s">
        <v>209</v>
      </c>
      <c r="C142" s="1">
        <v>45</v>
      </c>
      <c r="D142" s="17" t="s">
        <v>301</v>
      </c>
      <c r="E142" s="122" t="s">
        <v>302</v>
      </c>
    </row>
    <row r="143" spans="1:5" ht="15">
      <c r="A143" s="193">
        <v>142</v>
      </c>
      <c r="B143" s="53" t="s">
        <v>56</v>
      </c>
      <c r="C143" s="1">
        <v>243</v>
      </c>
      <c r="D143" s="229">
        <v>52562</v>
      </c>
      <c r="E143" s="208"/>
    </row>
    <row r="144" spans="1:5" ht="15">
      <c r="A144" s="193">
        <v>143</v>
      </c>
      <c r="B144" s="53" t="s">
        <v>57</v>
      </c>
      <c r="C144" s="1">
        <v>57</v>
      </c>
      <c r="D144" s="10" t="s">
        <v>64</v>
      </c>
      <c r="E144" s="136" t="s">
        <v>65</v>
      </c>
    </row>
    <row r="145" spans="1:5" ht="15">
      <c r="A145" s="226">
        <v>144</v>
      </c>
      <c r="B145" s="83" t="s">
        <v>45</v>
      </c>
      <c r="C145" s="84"/>
      <c r="D145" s="85"/>
      <c r="E145" s="209"/>
    </row>
    <row r="146" spans="1:5" ht="15">
      <c r="A146" s="227">
        <v>145</v>
      </c>
      <c r="B146" s="64" t="s">
        <v>41</v>
      </c>
      <c r="C146" s="65"/>
      <c r="D146" s="66"/>
      <c r="E146" s="210"/>
    </row>
    <row r="147" spans="1:5" ht="15">
      <c r="A147" s="191">
        <v>146</v>
      </c>
      <c r="B147" s="55" t="s">
        <v>42</v>
      </c>
      <c r="C147" s="14">
        <v>65</v>
      </c>
      <c r="D147" s="17">
        <v>1987</v>
      </c>
      <c r="E147" s="211"/>
    </row>
    <row r="148" spans="1:5" ht="15">
      <c r="A148" s="197">
        <v>147</v>
      </c>
      <c r="B148" s="55" t="s">
        <v>58</v>
      </c>
      <c r="C148" s="16">
        <v>377</v>
      </c>
      <c r="D148" s="17" t="s">
        <v>131</v>
      </c>
      <c r="E148" s="211"/>
    </row>
    <row r="149" spans="1:5" ht="15">
      <c r="A149" s="197">
        <v>148</v>
      </c>
      <c r="B149" s="55" t="s">
        <v>59</v>
      </c>
      <c r="C149" s="16">
        <v>378</v>
      </c>
      <c r="D149" s="17" t="s">
        <v>102</v>
      </c>
      <c r="E149" s="211"/>
    </row>
    <row r="150" spans="1:5" ht="15">
      <c r="A150" s="197">
        <v>149</v>
      </c>
      <c r="B150" s="55" t="s">
        <v>43</v>
      </c>
      <c r="C150" s="16">
        <v>66</v>
      </c>
      <c r="D150" s="10" t="s">
        <v>123</v>
      </c>
      <c r="E150" s="211" t="s">
        <v>124</v>
      </c>
    </row>
    <row r="151" spans="1:5" ht="15">
      <c r="A151" s="197">
        <v>150</v>
      </c>
      <c r="B151" s="55" t="s">
        <v>44</v>
      </c>
      <c r="C151" s="16">
        <v>67</v>
      </c>
      <c r="D151" s="17">
        <v>103</v>
      </c>
      <c r="E151" s="211"/>
    </row>
    <row r="152" spans="1:5" ht="15">
      <c r="A152" s="195">
        <v>151</v>
      </c>
      <c r="B152" s="71" t="s">
        <v>150</v>
      </c>
      <c r="C152" s="82"/>
      <c r="D152" s="79"/>
      <c r="E152" s="207"/>
    </row>
    <row r="153" spans="1:5" ht="15">
      <c r="A153" s="193">
        <v>152</v>
      </c>
      <c r="B153" s="53" t="s">
        <v>54</v>
      </c>
      <c r="C153" s="1">
        <v>50</v>
      </c>
      <c r="D153" s="10">
        <v>317</v>
      </c>
      <c r="E153" s="212" t="s">
        <v>151</v>
      </c>
    </row>
    <row r="154" spans="1:5" ht="15">
      <c r="A154" s="193">
        <v>153</v>
      </c>
      <c r="B154" s="53" t="s">
        <v>55</v>
      </c>
      <c r="C154" s="1">
        <v>49</v>
      </c>
      <c r="D154" s="17" t="s">
        <v>102</v>
      </c>
      <c r="E154" s="136"/>
    </row>
    <row r="155" spans="1:5" ht="15">
      <c r="A155" s="193">
        <v>154</v>
      </c>
      <c r="B155" s="53" t="s">
        <v>38</v>
      </c>
      <c r="C155" s="1">
        <v>64</v>
      </c>
      <c r="D155" s="10" t="s">
        <v>125</v>
      </c>
      <c r="E155" s="136" t="s">
        <v>126</v>
      </c>
    </row>
    <row r="156" spans="1:5" ht="15">
      <c r="A156" s="193">
        <v>155</v>
      </c>
      <c r="B156" s="53" t="s">
        <v>209</v>
      </c>
      <c r="C156" s="1">
        <v>45</v>
      </c>
      <c r="D156" s="17" t="s">
        <v>301</v>
      </c>
      <c r="E156" s="122" t="s">
        <v>302</v>
      </c>
    </row>
    <row r="157" spans="1:5" ht="15">
      <c r="A157" s="193">
        <v>156</v>
      </c>
      <c r="B157" s="53" t="s">
        <v>56</v>
      </c>
      <c r="C157" s="1">
        <v>243</v>
      </c>
      <c r="D157" s="229">
        <v>52562</v>
      </c>
      <c r="E157" s="208"/>
    </row>
    <row r="158" spans="1:5" ht="15">
      <c r="A158" s="193">
        <v>157</v>
      </c>
      <c r="B158" s="53" t="s">
        <v>57</v>
      </c>
      <c r="C158" s="1">
        <v>57</v>
      </c>
      <c r="D158" s="10" t="s">
        <v>64</v>
      </c>
      <c r="E158" s="136" t="s">
        <v>65</v>
      </c>
    </row>
    <row r="159" spans="1:5" ht="15">
      <c r="A159" s="222">
        <v>158</v>
      </c>
      <c r="B159" s="68" t="s">
        <v>113</v>
      </c>
      <c r="C159" s="80"/>
      <c r="D159" s="81"/>
      <c r="E159" s="202"/>
    </row>
    <row r="160" spans="1:6" ht="15">
      <c r="A160" s="194">
        <v>159</v>
      </c>
      <c r="B160" s="29" t="s">
        <v>303</v>
      </c>
      <c r="C160" s="8">
        <v>364</v>
      </c>
      <c r="D160" s="7" t="s">
        <v>137</v>
      </c>
      <c r="E160" s="122" t="s">
        <v>98</v>
      </c>
      <c r="F160" s="9"/>
    </row>
    <row r="161" spans="1:5" ht="15">
      <c r="A161" s="193">
        <v>160</v>
      </c>
      <c r="B161" s="52" t="s">
        <v>34</v>
      </c>
      <c r="C161" s="1">
        <v>365</v>
      </c>
      <c r="D161" s="17" t="s">
        <v>94</v>
      </c>
      <c r="E161" s="136"/>
    </row>
    <row r="162" spans="1:5" ht="15">
      <c r="A162" s="193">
        <v>161</v>
      </c>
      <c r="B162" s="52" t="s">
        <v>35</v>
      </c>
      <c r="C162" s="1">
        <v>366</v>
      </c>
      <c r="D162" s="17" t="s">
        <v>97</v>
      </c>
      <c r="E162" s="136"/>
    </row>
    <row r="163" spans="1:5" ht="15">
      <c r="A163" s="193">
        <v>162</v>
      </c>
      <c r="B163" s="52" t="s">
        <v>313</v>
      </c>
      <c r="C163" s="1">
        <v>262</v>
      </c>
      <c r="D163" s="10" t="s">
        <v>95</v>
      </c>
      <c r="E163" s="125" t="s">
        <v>96</v>
      </c>
    </row>
    <row r="164" spans="1:5" ht="15">
      <c r="A164" s="193">
        <v>163</v>
      </c>
      <c r="B164" s="52" t="s">
        <v>166</v>
      </c>
      <c r="C164" s="1">
        <v>265</v>
      </c>
      <c r="D164" s="17" t="s">
        <v>92</v>
      </c>
      <c r="E164" s="136" t="s">
        <v>93</v>
      </c>
    </row>
    <row r="165" spans="1:5" ht="15">
      <c r="A165" s="233">
        <v>164</v>
      </c>
      <c r="B165" s="107" t="s">
        <v>419</v>
      </c>
      <c r="C165" s="105">
        <v>399</v>
      </c>
      <c r="D165" s="108" t="s">
        <v>28</v>
      </c>
      <c r="E165" s="213" t="s">
        <v>145</v>
      </c>
    </row>
    <row r="166" spans="1:5" ht="15">
      <c r="A166" s="195">
        <v>165</v>
      </c>
      <c r="B166" s="71" t="s">
        <v>36</v>
      </c>
      <c r="C166" s="82"/>
      <c r="D166" s="79"/>
      <c r="E166" s="207"/>
    </row>
    <row r="167" spans="1:5" ht="15">
      <c r="A167" s="226">
        <v>166</v>
      </c>
      <c r="B167" s="83" t="s">
        <v>37</v>
      </c>
      <c r="C167" s="84"/>
      <c r="D167" s="85"/>
      <c r="E167" s="209"/>
    </row>
    <row r="168" spans="1:5" ht="15">
      <c r="A168" s="193">
        <v>167</v>
      </c>
      <c r="B168" s="54" t="s">
        <v>38</v>
      </c>
      <c r="C168" s="1">
        <v>64</v>
      </c>
      <c r="D168" s="10" t="s">
        <v>61</v>
      </c>
      <c r="E168" s="136" t="s">
        <v>62</v>
      </c>
    </row>
    <row r="169" spans="1:5" ht="15">
      <c r="A169" s="193">
        <v>168</v>
      </c>
      <c r="B169" s="54" t="s">
        <v>39</v>
      </c>
      <c r="C169" s="1">
        <v>367</v>
      </c>
      <c r="D169" s="17" t="s">
        <v>94</v>
      </c>
      <c r="E169" s="136" t="s">
        <v>99</v>
      </c>
    </row>
    <row r="170" spans="1:5" ht="15">
      <c r="A170" s="193">
        <v>169</v>
      </c>
      <c r="B170" s="54" t="s">
        <v>40</v>
      </c>
      <c r="C170" s="1">
        <v>370</v>
      </c>
      <c r="D170" s="10" t="s">
        <v>26</v>
      </c>
      <c r="E170" s="136"/>
    </row>
    <row r="171" spans="1:5" ht="15">
      <c r="A171" s="227">
        <v>170</v>
      </c>
      <c r="B171" s="64" t="s">
        <v>46</v>
      </c>
      <c r="C171" s="65"/>
      <c r="D171" s="66"/>
      <c r="E171" s="214"/>
    </row>
    <row r="172" spans="1:5" ht="15">
      <c r="A172" s="228">
        <v>171</v>
      </c>
      <c r="B172" s="88" t="s">
        <v>47</v>
      </c>
      <c r="C172" s="86"/>
      <c r="D172" s="87"/>
      <c r="E172" s="215"/>
    </row>
    <row r="173" spans="1:6" ht="15">
      <c r="A173" s="216">
        <v>172</v>
      </c>
      <c r="B173" s="90" t="s">
        <v>48</v>
      </c>
      <c r="C173" s="62">
        <v>368</v>
      </c>
      <c r="D173" s="63" t="s">
        <v>118</v>
      </c>
      <c r="E173" s="217" t="s">
        <v>120</v>
      </c>
      <c r="F173" s="9"/>
    </row>
    <row r="174" spans="1:5" ht="15">
      <c r="A174" s="191">
        <v>173</v>
      </c>
      <c r="B174" s="89" t="s">
        <v>49</v>
      </c>
      <c r="C174" s="14">
        <v>369</v>
      </c>
      <c r="D174" s="17" t="s">
        <v>117</v>
      </c>
      <c r="E174" s="211" t="s">
        <v>121</v>
      </c>
    </row>
    <row r="175" spans="1:5" ht="15">
      <c r="A175" s="191">
        <v>174</v>
      </c>
      <c r="B175" s="89" t="s">
        <v>50</v>
      </c>
      <c r="C175" s="14">
        <v>268</v>
      </c>
      <c r="D175" s="17" t="s">
        <v>87</v>
      </c>
      <c r="E175" s="211" t="s">
        <v>412</v>
      </c>
    </row>
    <row r="176" spans="1:5" ht="15">
      <c r="A176" s="222">
        <v>175</v>
      </c>
      <c r="B176" s="68" t="s">
        <v>114</v>
      </c>
      <c r="C176" s="80"/>
      <c r="D176" s="81"/>
      <c r="E176" s="202"/>
    </row>
    <row r="177" spans="1:6" ht="15">
      <c r="A177" s="194">
        <v>176</v>
      </c>
      <c r="B177" s="29" t="s">
        <v>303</v>
      </c>
      <c r="C177" s="8">
        <v>364</v>
      </c>
      <c r="D177" s="7" t="s">
        <v>138</v>
      </c>
      <c r="E177" s="122" t="s">
        <v>115</v>
      </c>
      <c r="F177" s="9"/>
    </row>
    <row r="178" spans="1:5" ht="15">
      <c r="A178" s="193">
        <v>177</v>
      </c>
      <c r="B178" s="52" t="s">
        <v>34</v>
      </c>
      <c r="C178" s="1">
        <v>365</v>
      </c>
      <c r="D178" s="17" t="s">
        <v>116</v>
      </c>
      <c r="E178" s="136"/>
    </row>
    <row r="179" spans="1:5" ht="15">
      <c r="A179" s="193">
        <v>178</v>
      </c>
      <c r="B179" s="52" t="s">
        <v>35</v>
      </c>
      <c r="C179" s="1">
        <v>366</v>
      </c>
      <c r="D179" s="17" t="s">
        <v>67</v>
      </c>
      <c r="E179" s="136"/>
    </row>
    <row r="180" spans="1:5" ht="15">
      <c r="A180" s="193">
        <v>179</v>
      </c>
      <c r="B180" s="52" t="s">
        <v>313</v>
      </c>
      <c r="C180" s="1">
        <v>262</v>
      </c>
      <c r="D180" s="10" t="s">
        <v>95</v>
      </c>
      <c r="E180" s="125" t="s">
        <v>96</v>
      </c>
    </row>
    <row r="181" spans="1:5" ht="15">
      <c r="A181" s="193">
        <v>180</v>
      </c>
      <c r="B181" s="52" t="s">
        <v>166</v>
      </c>
      <c r="C181" s="1">
        <v>265</v>
      </c>
      <c r="D181" s="17" t="s">
        <v>92</v>
      </c>
      <c r="E181" s="136" t="s">
        <v>93</v>
      </c>
    </row>
    <row r="182" spans="1:5" ht="15">
      <c r="A182" s="233">
        <v>181</v>
      </c>
      <c r="B182" s="107" t="s">
        <v>419</v>
      </c>
      <c r="C182" s="105">
        <v>399</v>
      </c>
      <c r="D182" s="108" t="s">
        <v>28</v>
      </c>
      <c r="E182" s="213" t="s">
        <v>145</v>
      </c>
    </row>
    <row r="183" spans="1:5" ht="15">
      <c r="A183" s="195">
        <v>182</v>
      </c>
      <c r="B183" s="71" t="s">
        <v>36</v>
      </c>
      <c r="C183" s="82"/>
      <c r="D183" s="79"/>
      <c r="E183" s="207"/>
    </row>
    <row r="184" spans="1:5" ht="15">
      <c r="A184" s="226">
        <v>183</v>
      </c>
      <c r="B184" s="83" t="s">
        <v>37</v>
      </c>
      <c r="C184" s="84"/>
      <c r="D184" s="85"/>
      <c r="E184" s="209"/>
    </row>
    <row r="185" spans="1:5" ht="15">
      <c r="A185" s="193">
        <v>184</v>
      </c>
      <c r="B185" s="54" t="s">
        <v>38</v>
      </c>
      <c r="C185" s="1">
        <v>64</v>
      </c>
      <c r="D185" s="10" t="s">
        <v>61</v>
      </c>
      <c r="E185" s="136" t="s">
        <v>62</v>
      </c>
    </row>
    <row r="186" spans="1:5" ht="15">
      <c r="A186" s="193">
        <v>185</v>
      </c>
      <c r="B186" s="54" t="s">
        <v>39</v>
      </c>
      <c r="C186" s="1">
        <v>367</v>
      </c>
      <c r="D186" s="17" t="s">
        <v>116</v>
      </c>
      <c r="E186" s="136" t="s">
        <v>99</v>
      </c>
    </row>
    <row r="187" spans="1:5" ht="15">
      <c r="A187" s="193">
        <v>186</v>
      </c>
      <c r="B187" s="54" t="s">
        <v>40</v>
      </c>
      <c r="C187" s="1">
        <v>370</v>
      </c>
      <c r="D187" s="10" t="s">
        <v>26</v>
      </c>
      <c r="E187" s="136"/>
    </row>
    <row r="188" spans="1:5" ht="15">
      <c r="A188" s="222">
        <v>187</v>
      </c>
      <c r="B188" s="68" t="s">
        <v>141</v>
      </c>
      <c r="C188" s="80"/>
      <c r="D188" s="81"/>
      <c r="E188" s="202"/>
    </row>
    <row r="189" spans="1:6" ht="15">
      <c r="A189" s="194">
        <v>188</v>
      </c>
      <c r="B189" s="29" t="s">
        <v>303</v>
      </c>
      <c r="C189" s="8">
        <v>364</v>
      </c>
      <c r="D189" s="7" t="s">
        <v>139</v>
      </c>
      <c r="E189" s="122" t="s">
        <v>140</v>
      </c>
      <c r="F189" s="9"/>
    </row>
    <row r="190" spans="1:5" ht="15">
      <c r="A190" s="193">
        <v>189</v>
      </c>
      <c r="B190" s="52" t="s">
        <v>34</v>
      </c>
      <c r="C190" s="1">
        <v>365</v>
      </c>
      <c r="D190" s="17" t="s">
        <v>66</v>
      </c>
      <c r="E190" s="136"/>
    </row>
    <row r="191" spans="1:5" ht="15">
      <c r="A191" s="193">
        <v>190</v>
      </c>
      <c r="B191" s="52" t="s">
        <v>35</v>
      </c>
      <c r="C191" s="1">
        <v>366</v>
      </c>
      <c r="D191" s="15" t="s">
        <v>73</v>
      </c>
      <c r="E191" s="136"/>
    </row>
    <row r="192" spans="1:5" ht="15">
      <c r="A192" s="193">
        <v>191</v>
      </c>
      <c r="B192" s="52" t="s">
        <v>313</v>
      </c>
      <c r="C192" s="1">
        <v>262</v>
      </c>
      <c r="D192" s="1" t="s">
        <v>95</v>
      </c>
      <c r="E192" s="125" t="s">
        <v>96</v>
      </c>
    </row>
    <row r="193" spans="1:5" ht="15">
      <c r="A193" s="193">
        <v>192</v>
      </c>
      <c r="B193" s="52" t="s">
        <v>166</v>
      </c>
      <c r="C193" s="1">
        <v>265</v>
      </c>
      <c r="D193" s="17" t="s">
        <v>92</v>
      </c>
      <c r="E193" s="136" t="s">
        <v>93</v>
      </c>
    </row>
    <row r="194" spans="1:5" ht="15">
      <c r="A194" s="233">
        <v>193</v>
      </c>
      <c r="B194" s="107" t="s">
        <v>419</v>
      </c>
      <c r="C194" s="105">
        <v>399</v>
      </c>
      <c r="D194" s="108" t="s">
        <v>28</v>
      </c>
      <c r="E194" s="213" t="s">
        <v>145</v>
      </c>
    </row>
    <row r="195" spans="1:5" s="57" customFormat="1" ht="12.75">
      <c r="A195" s="222">
        <v>194</v>
      </c>
      <c r="B195" s="67" t="s">
        <v>319</v>
      </c>
      <c r="C195" s="99"/>
      <c r="D195" s="99"/>
      <c r="E195" s="218"/>
    </row>
    <row r="196" spans="1:5" s="57" customFormat="1" ht="12.75">
      <c r="A196" s="193">
        <v>195</v>
      </c>
      <c r="B196" s="37" t="s">
        <v>320</v>
      </c>
      <c r="C196" s="7">
        <v>332</v>
      </c>
      <c r="D196" s="25" t="s">
        <v>436</v>
      </c>
      <c r="E196" s="219"/>
    </row>
    <row r="197" spans="1:5" s="57" customFormat="1" ht="12.75">
      <c r="A197" s="193">
        <v>196</v>
      </c>
      <c r="B197" s="37" t="s">
        <v>321</v>
      </c>
      <c r="C197" s="7">
        <v>333</v>
      </c>
      <c r="D197" s="24" t="s">
        <v>428</v>
      </c>
      <c r="E197" s="219"/>
    </row>
    <row r="198" spans="1:5" s="57" customFormat="1" ht="34.5" customHeight="1" thickBot="1">
      <c r="A198" s="220">
        <v>197</v>
      </c>
      <c r="B198" s="159" t="s">
        <v>322</v>
      </c>
      <c r="C198" s="160">
        <v>334</v>
      </c>
      <c r="D198" s="161" t="s">
        <v>429</v>
      </c>
      <c r="E198" s="221"/>
    </row>
    <row r="199" ht="15">
      <c r="A199" s="110"/>
    </row>
    <row r="200" ht="15">
      <c r="A200" s="110"/>
    </row>
    <row r="201" ht="15">
      <c r="A201" s="110"/>
    </row>
    <row r="202" ht="15">
      <c r="A202" s="110"/>
    </row>
    <row r="203" ht="15">
      <c r="A203" s="110"/>
    </row>
    <row r="204" ht="15">
      <c r="A204" s="110"/>
    </row>
    <row r="205" ht="15">
      <c r="A205" s="110"/>
    </row>
    <row r="206" ht="15">
      <c r="A206" s="110"/>
    </row>
    <row r="207" ht="15">
      <c r="A207" s="110"/>
    </row>
    <row r="208" ht="15">
      <c r="A208" s="110"/>
    </row>
    <row r="209" ht="15">
      <c r="A209" s="110"/>
    </row>
    <row r="210" ht="15">
      <c r="A210" s="110"/>
    </row>
    <row r="211" ht="15">
      <c r="A211" s="110"/>
    </row>
    <row r="212" ht="15">
      <c r="A212" s="110"/>
    </row>
    <row r="213" ht="15">
      <c r="A213" s="110"/>
    </row>
    <row r="214" ht="15">
      <c r="A214" s="110"/>
    </row>
    <row r="215" ht="15">
      <c r="A215" s="110"/>
    </row>
  </sheetData>
  <sheetProtection/>
  <autoFilter ref="A1:E198"/>
  <hyperlinks>
    <hyperlink ref="D16" r:id="rId1" display="ralph.macchio@va.gov"/>
    <hyperlink ref="D27" r:id="rId2" display="jessica.lewis@dfas.mil"/>
  </hyperlinks>
  <printOptions horizontalCentered="1"/>
  <pageMargins left="0.7" right="0.7" top="1" bottom="0.75" header="0.5" footer="0.3"/>
  <pageSetup fitToHeight="0" horizontalDpi="600" verticalDpi="600" orientation="landscape" scale="87" r:id="rId3"/>
  <headerFooter>
    <oddHeader>&amp;C&amp;"Arial,Regular"&amp;10Death-in-Service Example
Summary of Service Record (SSR)</oddHeader>
    <oddFooter>&amp;C&amp;"Arial,Regular"&amp;10Page &amp;P of &amp;N</oddFooter>
  </headerFooter>
  <ignoredErrors>
    <ignoredError sqref="D51:D53 D62 D175 D2 D78 D100 D114 D128 D156 D69 D86 D142 D5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41" bestFit="1" customWidth="1"/>
    <col min="2" max="2" width="10.421875" style="41" customWidth="1"/>
    <col min="3" max="3" width="11.7109375" style="41" bestFit="1" customWidth="1"/>
    <col min="4" max="4" width="11.7109375" style="41" customWidth="1"/>
    <col min="5" max="5" width="10.421875" style="41" customWidth="1"/>
    <col min="6" max="8" width="9.140625" style="41" customWidth="1"/>
    <col min="9" max="9" width="10.7109375" style="41" bestFit="1" customWidth="1"/>
    <col min="10" max="10" width="9.8515625" style="41" customWidth="1"/>
    <col min="11" max="11" width="10.7109375" style="41" bestFit="1" customWidth="1"/>
    <col min="12" max="12" width="35.8515625" style="41" bestFit="1" customWidth="1"/>
    <col min="13" max="16384" width="9.140625" style="41" customWidth="1"/>
  </cols>
  <sheetData>
    <row r="1" spans="1:11" ht="11.25">
      <c r="A1" s="236" t="s">
        <v>148</v>
      </c>
      <c r="B1" s="236" t="s">
        <v>295</v>
      </c>
      <c r="C1" s="236" t="s">
        <v>294</v>
      </c>
      <c r="D1" s="236" t="s">
        <v>293</v>
      </c>
      <c r="E1" s="236" t="s">
        <v>292</v>
      </c>
      <c r="F1" s="236" t="s">
        <v>291</v>
      </c>
      <c r="G1" s="236" t="s">
        <v>290</v>
      </c>
      <c r="H1" s="236" t="s">
        <v>289</v>
      </c>
      <c r="I1" s="236" t="s">
        <v>288</v>
      </c>
      <c r="J1" s="237">
        <v>0.008</v>
      </c>
      <c r="K1" s="236" t="s">
        <v>287</v>
      </c>
    </row>
    <row r="2" spans="1:12" ht="11.25">
      <c r="A2" s="46">
        <f>98889</f>
        <v>98889</v>
      </c>
      <c r="B2" s="47">
        <v>0.2089</v>
      </c>
      <c r="C2" s="46">
        <f>A2*0.12</f>
        <v>11866.68</v>
      </c>
      <c r="D2" s="46">
        <f>E2-C2</f>
        <v>119546.91210000002</v>
      </c>
      <c r="E2" s="46">
        <f>A2+(A2*B2)+C2</f>
        <v>131413.5921</v>
      </c>
      <c r="F2" s="45" t="s">
        <v>66</v>
      </c>
      <c r="G2" s="50">
        <v>39802</v>
      </c>
      <c r="H2" s="43">
        <f>24*2</f>
        <v>48</v>
      </c>
      <c r="I2" s="42">
        <f>E2/2087*40*H2</f>
        <v>120897.98602395784</v>
      </c>
      <c r="J2" s="42">
        <f aca="true" t="shared" si="0" ref="J2:J10">I2*0.8%</f>
        <v>967.1838881916627</v>
      </c>
      <c r="K2" s="42"/>
      <c r="L2" s="41" t="s">
        <v>286</v>
      </c>
    </row>
    <row r="3" spans="1:11" ht="11.25">
      <c r="A3" s="242" t="s">
        <v>285</v>
      </c>
      <c r="B3" s="243"/>
      <c r="C3" s="243"/>
      <c r="D3" s="243"/>
      <c r="E3" s="243"/>
      <c r="F3" s="243"/>
      <c r="G3" s="243"/>
      <c r="H3" s="244"/>
      <c r="I3" s="238">
        <f>I2</f>
        <v>120897.98602395784</v>
      </c>
      <c r="J3" s="238">
        <f t="shared" si="0"/>
        <v>967.1838881916627</v>
      </c>
      <c r="K3" s="238">
        <f>J3</f>
        <v>967.1838881916627</v>
      </c>
    </row>
    <row r="4" spans="1:12" ht="11.25">
      <c r="A4" s="46">
        <f>98889</f>
        <v>98889</v>
      </c>
      <c r="B4" s="47">
        <v>0.2089</v>
      </c>
      <c r="C4" s="46">
        <f>A4*0.12</f>
        <v>11866.68</v>
      </c>
      <c r="D4" s="46">
        <f>E4-C4</f>
        <v>119546.91210000002</v>
      </c>
      <c r="E4" s="46">
        <f>A4+(A4*B4)+C4</f>
        <v>131413.5921</v>
      </c>
      <c r="F4" s="49">
        <f>G2+1</f>
        <v>39803</v>
      </c>
      <c r="G4" s="48">
        <f>F5-1</f>
        <v>39816</v>
      </c>
      <c r="H4" s="43">
        <v>2</v>
      </c>
      <c r="I4" s="42">
        <f>E4/2087*40*H4</f>
        <v>5037.416084331577</v>
      </c>
      <c r="J4" s="42">
        <f t="shared" si="0"/>
        <v>40.299328674652614</v>
      </c>
      <c r="K4" s="42"/>
      <c r="L4" s="41" t="s">
        <v>284</v>
      </c>
    </row>
    <row r="5" spans="1:12" ht="11.25">
      <c r="A5" s="46">
        <f>98889*1.03</f>
        <v>101855.67</v>
      </c>
      <c r="B5" s="47">
        <v>0.231</v>
      </c>
      <c r="C5" s="46">
        <f>A5*0.12</f>
        <v>12222.6804</v>
      </c>
      <c r="D5" s="46">
        <f>E5-C5</f>
        <v>125384.32977</v>
      </c>
      <c r="E5" s="46">
        <f>A5+(A5*B5)+C5</f>
        <v>137607.01017</v>
      </c>
      <c r="F5" s="45" t="s">
        <v>219</v>
      </c>
      <c r="G5" s="48">
        <f>F6-1</f>
        <v>40152</v>
      </c>
      <c r="H5" s="43">
        <f>2*24</f>
        <v>48</v>
      </c>
      <c r="I5" s="42">
        <f>E5/2087*40*H5</f>
        <v>126595.81194365118</v>
      </c>
      <c r="J5" s="42">
        <f t="shared" si="0"/>
        <v>1012.7664955492095</v>
      </c>
      <c r="K5" s="42"/>
      <c r="L5" s="41" t="s">
        <v>283</v>
      </c>
    </row>
    <row r="6" spans="1:12" ht="11.25">
      <c r="A6" s="46">
        <f>98889*1.03</f>
        <v>101855.67</v>
      </c>
      <c r="B6" s="47">
        <v>0.1855</v>
      </c>
      <c r="C6" s="46">
        <f>A6*0.12</f>
        <v>12222.6804</v>
      </c>
      <c r="D6" s="46">
        <f>E6-C6</f>
        <v>120749.896785</v>
      </c>
      <c r="E6" s="46">
        <f>A6+(A6*B6)+C6</f>
        <v>132972.577185</v>
      </c>
      <c r="F6" s="45" t="s">
        <v>227</v>
      </c>
      <c r="G6" s="44">
        <v>40166</v>
      </c>
      <c r="H6" s="43">
        <v>2</v>
      </c>
      <c r="I6" s="42">
        <f>E6/2087*40*H6</f>
        <v>5097.175934259702</v>
      </c>
      <c r="J6" s="42">
        <f t="shared" si="0"/>
        <v>40.77740747407762</v>
      </c>
      <c r="K6" s="42"/>
      <c r="L6" s="41" t="s">
        <v>427</v>
      </c>
    </row>
    <row r="7" spans="1:11" ht="11.25">
      <c r="A7" s="242" t="s">
        <v>282</v>
      </c>
      <c r="B7" s="243"/>
      <c r="C7" s="243"/>
      <c r="D7" s="243"/>
      <c r="E7" s="243"/>
      <c r="F7" s="243"/>
      <c r="G7" s="243"/>
      <c r="H7" s="244"/>
      <c r="I7" s="238">
        <f>SUM(I4:I6)</f>
        <v>136730.40396224245</v>
      </c>
      <c r="J7" s="238">
        <f t="shared" si="0"/>
        <v>1093.8432316979397</v>
      </c>
      <c r="K7" s="238">
        <f>J7+K3</f>
        <v>2061.0271198896025</v>
      </c>
    </row>
    <row r="8" spans="1:12" ht="11.25">
      <c r="A8" s="46">
        <f>98889*1.03</f>
        <v>101855.67</v>
      </c>
      <c r="B8" s="47">
        <v>0.1855</v>
      </c>
      <c r="C8" s="46">
        <f>A8*0.12</f>
        <v>12222.6804</v>
      </c>
      <c r="D8" s="46">
        <f>E8-C8</f>
        <v>120749.896785</v>
      </c>
      <c r="E8" s="46">
        <f>A8+(A8*B8)+C8</f>
        <v>132972.577185</v>
      </c>
      <c r="F8" s="45">
        <f>G6+1</f>
        <v>40167</v>
      </c>
      <c r="G8" s="48">
        <f>F9-1</f>
        <v>40180</v>
      </c>
      <c r="H8" s="43">
        <v>2</v>
      </c>
      <c r="I8" s="42">
        <f>E8/2087*40*H8</f>
        <v>5097.175934259702</v>
      </c>
      <c r="J8" s="42">
        <f t="shared" si="0"/>
        <v>40.77740747407762</v>
      </c>
      <c r="K8" s="42"/>
      <c r="L8" s="41" t="s">
        <v>281</v>
      </c>
    </row>
    <row r="9" spans="1:12" ht="11.25">
      <c r="A9" s="46">
        <f>98889*1.03*1.03</f>
        <v>104911.3401</v>
      </c>
      <c r="B9" s="47">
        <v>0.1929</v>
      </c>
      <c r="C9" s="46">
        <f>A9*0.12</f>
        <v>12589.360811999999</v>
      </c>
      <c r="D9" s="46">
        <f>E9-C9</f>
        <v>125148.73760528999</v>
      </c>
      <c r="E9" s="46">
        <f>A9+(A9*B9)+C9</f>
        <v>137738.09841729</v>
      </c>
      <c r="F9" s="45" t="s">
        <v>234</v>
      </c>
      <c r="G9" s="44" t="s">
        <v>73</v>
      </c>
      <c r="H9" s="43">
        <f>23*2</f>
        <v>46</v>
      </c>
      <c r="I9" s="42">
        <f>E9/2087*40*H9</f>
        <v>121436.56017624034</v>
      </c>
      <c r="J9" s="42">
        <f t="shared" si="0"/>
        <v>971.4924814099227</v>
      </c>
      <c r="K9" s="42"/>
      <c r="L9" s="41" t="s">
        <v>132</v>
      </c>
    </row>
    <row r="10" spans="1:11" ht="11.25">
      <c r="A10" s="242" t="s">
        <v>280</v>
      </c>
      <c r="B10" s="243"/>
      <c r="C10" s="243"/>
      <c r="D10" s="243"/>
      <c r="E10" s="243"/>
      <c r="F10" s="243"/>
      <c r="G10" s="243"/>
      <c r="H10" s="244"/>
      <c r="I10" s="238">
        <f>SUM(I8:I9)</f>
        <v>126533.73611050005</v>
      </c>
      <c r="J10" s="238">
        <f t="shared" si="0"/>
        <v>1012.2698888840004</v>
      </c>
      <c r="K10" s="238">
        <f>J10+K7</f>
        <v>3073.297008773603</v>
      </c>
    </row>
  </sheetData>
  <sheetProtection/>
  <mergeCells count="3">
    <mergeCell ref="A7:H7"/>
    <mergeCell ref="A3:H3"/>
    <mergeCell ref="A10:H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Vic Karcher</Manager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ERR and SSR for Death-in-Service Example</dc:title>
  <dc:subject>Retirement Systems Modernization (RSM)</dc:subject>
  <dc:creator>RSM Data Team</dc:creator>
  <cp:keywords/>
  <dc:description/>
  <cp:lastModifiedBy>Rebecca Halstead</cp:lastModifiedBy>
  <cp:lastPrinted>2012-01-11T18:25:10Z</cp:lastPrinted>
  <dcterms:created xsi:type="dcterms:W3CDTF">2010-01-13T18:03:11Z</dcterms:created>
  <dcterms:modified xsi:type="dcterms:W3CDTF">2012-03-26T14:17:50Z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